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25986A29-BBE2-4F9A-A22D-29D7D5DCA2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v 0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6" l="1"/>
  <c r="G22" i="6" s="1"/>
  <c r="F129" i="6" l="1"/>
  <c r="G129" i="6" s="1"/>
  <c r="F128" i="6"/>
  <c r="G128" i="6" s="1"/>
  <c r="F18" i="6"/>
  <c r="G18" i="6" s="1"/>
  <c r="F151" i="6"/>
  <c r="G151" i="6" s="1"/>
  <c r="F84" i="6"/>
  <c r="G84" i="6" s="1"/>
  <c r="F85" i="6"/>
  <c r="G85" i="6" s="1"/>
  <c r="F83" i="6"/>
  <c r="G83" i="6" s="1"/>
  <c r="F79" i="6"/>
  <c r="G79" i="6" s="1"/>
  <c r="F78" i="6"/>
  <c r="G78" i="6" s="1"/>
  <c r="C59" i="6"/>
  <c r="C62" i="6" s="1"/>
  <c r="F56" i="6"/>
  <c r="G56" i="6" s="1"/>
  <c r="C24" i="6"/>
  <c r="F20" i="6"/>
  <c r="G20" i="6" s="1"/>
  <c r="F87" i="6" l="1"/>
  <c r="G87" i="6" s="1"/>
  <c r="F81" i="6"/>
  <c r="G81" i="6" s="1"/>
  <c r="F150" i="6" l="1"/>
  <c r="G150" i="6" s="1"/>
  <c r="F43" i="6" l="1"/>
  <c r="G43" i="6" s="1"/>
  <c r="F174" i="6" l="1"/>
  <c r="F175" i="6" s="1"/>
  <c r="F171" i="6"/>
  <c r="G171" i="6" s="1"/>
  <c r="F169" i="6"/>
  <c r="G169" i="6" s="1"/>
  <c r="F168" i="6"/>
  <c r="G168" i="6" s="1"/>
  <c r="F167" i="6"/>
  <c r="G167" i="6" s="1"/>
  <c r="F166" i="6"/>
  <c r="G166" i="6" s="1"/>
  <c r="F165" i="6"/>
  <c r="G165" i="6" s="1"/>
  <c r="F164" i="6"/>
  <c r="G164" i="6" s="1"/>
  <c r="F163" i="6"/>
  <c r="G163" i="6" s="1"/>
  <c r="F162" i="6"/>
  <c r="G162" i="6" s="1"/>
  <c r="F161" i="6"/>
  <c r="G161" i="6" s="1"/>
  <c r="F160" i="6"/>
  <c r="G160" i="6" s="1"/>
  <c r="F159" i="6"/>
  <c r="G159" i="6" s="1"/>
  <c r="F158" i="6"/>
  <c r="G158" i="6" s="1"/>
  <c r="F155" i="6"/>
  <c r="G155" i="6" s="1"/>
  <c r="F154" i="6"/>
  <c r="G154" i="6" s="1"/>
  <c r="F152" i="6"/>
  <c r="G152" i="6" s="1"/>
  <c r="F149" i="6"/>
  <c r="G149" i="6" s="1"/>
  <c r="F148" i="6"/>
  <c r="G148" i="6" s="1"/>
  <c r="F147" i="6"/>
  <c r="G147" i="6" s="1"/>
  <c r="F146" i="6"/>
  <c r="G146" i="6" s="1"/>
  <c r="F145" i="6"/>
  <c r="G145" i="6" s="1"/>
  <c r="F144" i="6"/>
  <c r="G144" i="6" s="1"/>
  <c r="F143" i="6"/>
  <c r="G143" i="6" s="1"/>
  <c r="F142" i="6"/>
  <c r="G142" i="6" s="1"/>
  <c r="F141" i="6"/>
  <c r="G141" i="6" s="1"/>
  <c r="F140" i="6"/>
  <c r="G140" i="6" s="1"/>
  <c r="F139" i="6"/>
  <c r="G139" i="6" s="1"/>
  <c r="F138" i="6"/>
  <c r="G138" i="6" s="1"/>
  <c r="F135" i="6"/>
  <c r="G135" i="6" s="1"/>
  <c r="F132" i="6"/>
  <c r="G132" i="6" s="1"/>
  <c r="F126" i="6"/>
  <c r="F125" i="6"/>
  <c r="G125" i="6" s="1"/>
  <c r="F124" i="6"/>
  <c r="G124" i="6" s="1"/>
  <c r="F123" i="6"/>
  <c r="G123" i="6" s="1"/>
  <c r="F122" i="6"/>
  <c r="G122" i="6" s="1"/>
  <c r="F120" i="6"/>
  <c r="G120" i="6" s="1"/>
  <c r="F119" i="6"/>
  <c r="G119" i="6" s="1"/>
  <c r="F118" i="6"/>
  <c r="G118" i="6" s="1"/>
  <c r="F116" i="6"/>
  <c r="G116" i="6" s="1"/>
  <c r="F115" i="6"/>
  <c r="G115" i="6" s="1"/>
  <c r="F114" i="6"/>
  <c r="G114" i="6" s="1"/>
  <c r="F113" i="6"/>
  <c r="G113" i="6" s="1"/>
  <c r="F112" i="6"/>
  <c r="G112" i="6" s="1"/>
  <c r="F111" i="6"/>
  <c r="G111" i="6" s="1"/>
  <c r="F109" i="6"/>
  <c r="G109" i="6" s="1"/>
  <c r="F108" i="6"/>
  <c r="G108" i="6" s="1"/>
  <c r="F107" i="6"/>
  <c r="G107" i="6" s="1"/>
  <c r="F106" i="6"/>
  <c r="G106" i="6" s="1"/>
  <c r="F105" i="6"/>
  <c r="F104" i="6"/>
  <c r="G104" i="6" s="1"/>
  <c r="F99" i="6"/>
  <c r="G99" i="6" s="1"/>
  <c r="F97" i="6"/>
  <c r="G97" i="6" s="1"/>
  <c r="F95" i="6"/>
  <c r="G95" i="6" s="1"/>
  <c r="F93" i="6"/>
  <c r="G93" i="6" s="1"/>
  <c r="F92" i="6"/>
  <c r="G92" i="6" s="1"/>
  <c r="F91" i="6"/>
  <c r="G91" i="6" s="1"/>
  <c r="F90" i="6"/>
  <c r="G90" i="6" s="1"/>
  <c r="F89" i="6"/>
  <c r="G89" i="6" s="1"/>
  <c r="C75" i="6"/>
  <c r="F75" i="6" s="1"/>
  <c r="G75" i="6" s="1"/>
  <c r="F74" i="6"/>
  <c r="G74" i="6" s="1"/>
  <c r="F73" i="6"/>
  <c r="G73" i="6" s="1"/>
  <c r="C72" i="6"/>
  <c r="F72" i="6" s="1"/>
  <c r="G72" i="6" s="1"/>
  <c r="F71" i="6"/>
  <c r="G71" i="6" s="1"/>
  <c r="F70" i="6"/>
  <c r="G70" i="6" s="1"/>
  <c r="C69" i="6"/>
  <c r="F69" i="6" s="1"/>
  <c r="G69" i="6" s="1"/>
  <c r="F68" i="6"/>
  <c r="G68" i="6" s="1"/>
  <c r="F67" i="6"/>
  <c r="G67" i="6" s="1"/>
  <c r="F62" i="6"/>
  <c r="G62" i="6" s="1"/>
  <c r="F61" i="6"/>
  <c r="G61" i="6" s="1"/>
  <c r="F60" i="6"/>
  <c r="G60" i="6" s="1"/>
  <c r="F59" i="6"/>
  <c r="G59" i="6" s="1"/>
  <c r="F58" i="6"/>
  <c r="G58" i="6" s="1"/>
  <c r="F57" i="6"/>
  <c r="G57" i="6" s="1"/>
  <c r="C55" i="6"/>
  <c r="F55" i="6" s="1"/>
  <c r="G55" i="6" s="1"/>
  <c r="F54" i="6"/>
  <c r="F50" i="6"/>
  <c r="G50" i="6" s="1"/>
  <c r="F49" i="6"/>
  <c r="G49" i="6" s="1"/>
  <c r="F48" i="6"/>
  <c r="G48" i="6" s="1"/>
  <c r="F47" i="6"/>
  <c r="G47" i="6" s="1"/>
  <c r="F45" i="6"/>
  <c r="F42" i="6"/>
  <c r="G42" i="6" s="1"/>
  <c r="F39" i="6"/>
  <c r="G39" i="6" s="1"/>
  <c r="F34" i="6"/>
  <c r="F32" i="6"/>
  <c r="G32" i="6" s="1"/>
  <c r="F30" i="6"/>
  <c r="G30" i="6" s="1"/>
  <c r="F28" i="6"/>
  <c r="G28" i="6" s="1"/>
  <c r="F24" i="6"/>
  <c r="G24" i="6" s="1"/>
  <c r="F23" i="6"/>
  <c r="G23" i="6" s="1"/>
  <c r="F19" i="6"/>
  <c r="G34" i="6" l="1"/>
  <c r="F36" i="6"/>
  <c r="G36" i="6" s="1"/>
  <c r="G126" i="6"/>
  <c r="F130" i="6"/>
  <c r="G130" i="6" s="1"/>
  <c r="G175" i="6"/>
  <c r="F64" i="6"/>
  <c r="G64" i="6" s="1"/>
  <c r="F51" i="6"/>
  <c r="G51" i="6" s="1"/>
  <c r="G19" i="6"/>
  <c r="F101" i="6"/>
  <c r="G101" i="6" s="1"/>
  <c r="F172" i="6"/>
  <c r="G172" i="6" s="1"/>
  <c r="G45" i="6"/>
  <c r="G54" i="6"/>
  <c r="G105" i="6"/>
  <c r="G174" i="6"/>
  <c r="F76" i="6"/>
  <c r="G76" i="6" s="1"/>
  <c r="F15" i="6" l="1"/>
  <c r="G15" i="6" s="1"/>
  <c r="F16" i="6" l="1"/>
  <c r="F176" i="6" s="1"/>
  <c r="G16" i="6"/>
  <c r="G176" i="6" l="1"/>
</calcChain>
</file>

<file path=xl/sharedStrings.xml><?xml version="1.0" encoding="utf-8"?>
<sst xmlns="http://schemas.openxmlformats.org/spreadsheetml/2006/main" count="280" uniqueCount="182">
  <si>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</si>
  <si>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</si>
  <si>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</si>
  <si>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</si>
  <si>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</si>
  <si>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</si>
  <si>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</si>
  <si>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</si>
  <si>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ks</t>
  </si>
  <si>
    <t>komplet</t>
  </si>
  <si>
    <t xml:space="preserve">Osadenie stĺpikov oplotenia </t>
  </si>
  <si>
    <t>Dielo</t>
  </si>
  <si>
    <t>Objekt:</t>
  </si>
  <si>
    <t>Miesto:</t>
  </si>
  <si>
    <t>Dňa:</t>
  </si>
  <si>
    <t>m3</t>
  </si>
  <si>
    <t>T</t>
  </si>
  <si>
    <t>Madlo profilované  ochranné, materiál hliník, komaxitová úprava, farba sivá</t>
  </si>
  <si>
    <t xml:space="preserve">Zhutnenie drenáže valcom </t>
  </si>
  <si>
    <t>Pokládka geotextílie</t>
  </si>
  <si>
    <t>Obsypanie drenážnych rúr štrkodrťou 4 - 8 mm (alternatívne 8 - 16mm)</t>
  </si>
  <si>
    <t>kg</t>
  </si>
  <si>
    <t>t</t>
  </si>
  <si>
    <t>Montáž oplotenia</t>
  </si>
  <si>
    <t>m</t>
  </si>
  <si>
    <t xml:space="preserve">CENA SPOLU ZEMNÉ PRÁCE: </t>
  </si>
  <si>
    <t xml:space="preserve">CENA SPOLU DODÁVKA A MONTÁŽ ŠPORTOVÉHO POVRCHU: </t>
  </si>
  <si>
    <t xml:space="preserve">CENA SPOLU DODÁVKA A MONTÁŽ ŠPORTOVÉHO NÁRADIA: </t>
  </si>
  <si>
    <t xml:space="preserve">CENA SPOLU DODÁVKA A MONTÁŽ OPLOTENIA: </t>
  </si>
  <si>
    <t>dielo</t>
  </si>
  <si>
    <t>Flexodrenážna PVC rúra priemer 80mm</t>
  </si>
  <si>
    <t>Flexodrenážna PVC rúra priemer 65mm</t>
  </si>
  <si>
    <t>Položenie drenážnych rúr do ryhy</t>
  </si>
  <si>
    <t>Doprava materiálu a strojov</t>
  </si>
  <si>
    <t xml:space="preserve">Stavba:  </t>
  </si>
  <si>
    <t>Rozpočet predpokladanej hodnoty stavby</t>
  </si>
  <si>
    <t>ZEMNÉ PRÁCE</t>
  </si>
  <si>
    <t>SKLADBA PODLOŽIA:</t>
  </si>
  <si>
    <t>OSADENIE OBRUBNÍKOV:</t>
  </si>
  <si>
    <t>OSTATNÉ:</t>
  </si>
  <si>
    <t>DODÁVKA A MONTÁŽ ŠPORTOVÉHO NÁRADIA</t>
  </si>
  <si>
    <t xml:space="preserve">DODÁVKA A MONTÁŽ OPLOTENIA </t>
  </si>
  <si>
    <t>ZÁKLADY</t>
  </si>
  <si>
    <t>ODVODNENIE</t>
  </si>
  <si>
    <t>VODOROVNÉ KONŠTRUKCIE</t>
  </si>
  <si>
    <t>Rozhrnutie vrstiev frakcie podľa leaserového zamerania</t>
  </si>
  <si>
    <t>Zhutnenie vrstiev valcom po vrstvách max 0,2m  /min. hodnota hutnenia je  50MPa/</t>
  </si>
  <si>
    <t>Rozhrnutie vrstvy  podľa leaserového zamerania.</t>
  </si>
  <si>
    <t>Zhutnenie vrstvy valcom /min. hodnota hutnenia je  50MPa/</t>
  </si>
  <si>
    <t xml:space="preserve">CENA SPOLU ODVODNENIE: </t>
  </si>
  <si>
    <t xml:space="preserve">CENA SPOLU VODOROVNÉ KONŠTRUKCIE: </t>
  </si>
  <si>
    <t xml:space="preserve">CENA SPOLU ZÁKLADY: </t>
  </si>
  <si>
    <t>DRENÁŽ ZEMNEJ PLÁNE:</t>
  </si>
  <si>
    <t xml:space="preserve">CENA ZA OBJEKT SPOLU: </t>
  </si>
  <si>
    <t>OSADENIE STĹPIKOV OPLOTENIA:</t>
  </si>
  <si>
    <t xml:space="preserve">Výkop vsakovacej jamy </t>
  </si>
  <si>
    <t xml:space="preserve">CENA SPOLU OSTATNÉ: </t>
  </si>
  <si>
    <t>60*0,3*0,3*0,6</t>
  </si>
  <si>
    <t>60*0,3*0,3*0,2*1,8</t>
  </si>
  <si>
    <t>DODÁVKA A MONTÁŽ ŠPORTOVÉHO POVRCHU Z UMELEJ TRÁVY</t>
  </si>
  <si>
    <t>(126+34)*0,3</t>
  </si>
  <si>
    <t>Výkop ryhy pre drenáž do zhutnenej zemnej pláne</t>
  </si>
  <si>
    <t>Cestné obrubníky; 80x250x1000mm; vrátane dopravy</t>
  </si>
  <si>
    <t>Betón pre osadenie cestných obrubníkov; vrátane dopravy</t>
  </si>
  <si>
    <t>Osadenie cestných obrubníkov</t>
  </si>
  <si>
    <t>Zameranie polohy, výšky a vytýčenie stavby</t>
  </si>
  <si>
    <t xml:space="preserve">Spolu: </t>
  </si>
  <si>
    <t>Adresa:</t>
  </si>
  <si>
    <t>Kremičitý piesok vrátane dopravy</t>
  </si>
  <si>
    <t xml:space="preserve">Montáž vrátane vsypov a vyčiarovania </t>
  </si>
  <si>
    <t xml:space="preserve">Podlepovacia páska; šírka: 400mm </t>
  </si>
  <si>
    <t>VOLEJBAL:</t>
  </si>
  <si>
    <r>
      <rPr>
        <b/>
        <sz val="10"/>
        <rFont val="Arial"/>
        <family val="2"/>
        <charset val="238"/>
      </rPr>
      <t>Volejbalové</t>
    </r>
    <r>
      <rPr>
        <b/>
        <sz val="9"/>
        <rFont val="Arial"/>
        <family val="2"/>
        <charset val="238"/>
      </rPr>
      <t xml:space="preserve"> stĺpiky</t>
    </r>
    <r>
      <rPr>
        <sz val="9"/>
        <rFont val="Arial"/>
        <family val="2"/>
        <charset val="238"/>
      </rPr>
      <t xml:space="preserve">; materiál: hliník; výškovo nadstaviteľné;  </t>
    </r>
  </si>
  <si>
    <t>set</t>
  </si>
  <si>
    <r>
      <rPr>
        <b/>
        <sz val="10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Volejbalové stĺpiky; materiál: hliník; rozmer:120*100*35mm</t>
    </r>
  </si>
  <si>
    <t>kus</t>
  </si>
  <si>
    <r>
      <rPr>
        <b/>
        <sz val="10"/>
        <rFont val="Arial"/>
        <family val="2"/>
        <charset val="238"/>
      </rPr>
      <t>Krytka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na púzdro pre osadenie Volejbalové stĺpiky; materiál: plast; </t>
    </r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</si>
  <si>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volejbalová hr.4mm; farba-biela/čierna.,</t>
    </r>
  </si>
  <si>
    <r>
      <rPr>
        <b/>
        <sz val="10"/>
        <rFont val="Arial"/>
        <family val="2"/>
        <charset val="238"/>
      </rPr>
      <t>Anténky</t>
    </r>
    <r>
      <rPr>
        <sz val="9"/>
        <rFont val="Arial"/>
        <family val="2"/>
        <charset val="238"/>
      </rPr>
      <t xml:space="preserve"> na volejbal s púzdrom pre uchytenie; materiál: sklolaminát; farba červeno/biela.,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</si>
  <si>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volejbal</t>
    </r>
  </si>
  <si>
    <t>TENIS:</t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</si>
  <si>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tenisové/nohejbalová, hr.4mm</t>
    </r>
  </si>
  <si>
    <r>
      <rPr>
        <b/>
        <sz val="10"/>
        <rFont val="Arial"/>
        <family val="2"/>
        <charset val="238"/>
      </rPr>
      <t>Tyčky</t>
    </r>
    <r>
      <rPr>
        <sz val="9"/>
        <rFont val="Arial"/>
        <family val="2"/>
        <charset val="238"/>
      </rPr>
      <t xml:space="preserve"> tenisové pre dvojhru</t>
    </r>
  </si>
  <si>
    <r>
      <rPr>
        <b/>
        <sz val="10"/>
        <rFont val="Arial"/>
        <family val="2"/>
        <charset val="238"/>
      </rPr>
      <t>Wimbledon</t>
    </r>
    <r>
      <rPr>
        <sz val="9"/>
        <rFont val="Arial"/>
        <family val="2"/>
        <charset val="238"/>
      </rPr>
      <t xml:space="preserve"> (páska) s úchytom na tenisovú sieť</t>
    </r>
  </si>
  <si>
    <r>
      <rPr>
        <b/>
        <sz val="10"/>
        <rFont val="Arial"/>
        <family val="2"/>
        <charset val="238"/>
      </rPr>
      <t>Kocka</t>
    </r>
    <r>
      <rPr>
        <sz val="9"/>
        <rFont val="Arial"/>
        <family val="2"/>
        <charset val="238"/>
      </rPr>
      <t xml:space="preserve"> tenisová-záťažová s úchytom,materiál:hliník.,rozmer:150*200mm*25mm.,váha:2069g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</si>
  <si>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Tenis</t>
    </r>
  </si>
  <si>
    <t>BASKETBAL:</t>
  </si>
  <si>
    <r>
      <rPr>
        <b/>
        <sz val="10"/>
        <rFont val="Arial"/>
        <family val="2"/>
        <charset val="238"/>
      </rPr>
      <t>Basketbal</t>
    </r>
    <r>
      <rPr>
        <sz val="9"/>
        <rFont val="Arial"/>
        <family val="2"/>
        <charset val="238"/>
      </rPr>
      <t xml:space="preserve"> konštrukcia stacionárna s presklennou doskou ( pružná obruč)</t>
    </r>
  </si>
  <si>
    <r>
      <rPr>
        <b/>
        <sz val="10"/>
        <rFont val="Arial"/>
        <family val="2"/>
        <charset val="238"/>
      </rPr>
      <t>Sieťka</t>
    </r>
    <r>
      <rPr>
        <sz val="9"/>
        <rFont val="Arial"/>
        <family val="2"/>
        <charset val="238"/>
      </rPr>
      <t xml:space="preserve"> FE basketbalová do exteriéru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</si>
  <si>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Basketbal</t>
    </r>
  </si>
  <si>
    <t>FUTBAL:</t>
  </si>
  <si>
    <r>
      <rPr>
        <b/>
        <sz val="9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fut.brány; materiál: hliník; rozmer:120*100*35mm </t>
    </r>
  </si>
  <si>
    <r>
      <rPr>
        <b/>
        <sz val="10"/>
        <rFont val="Arial"/>
        <family val="2"/>
        <charset val="238"/>
      </rPr>
      <t>Krytka</t>
    </r>
    <r>
      <rPr>
        <sz val="9"/>
        <rFont val="Arial"/>
        <family val="2"/>
        <charset val="238"/>
      </rPr>
      <t xml:space="preserve"> na púzdro pre osadenie fut.brán; materiál:plast/hliník; 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</si>
  <si>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futbal</t>
    </r>
  </si>
  <si>
    <t>Vytýčenie, výkop a zrovnanie ryhy pre osadenie obrubníkov a položenie zemnenia do ryhy pre obrubníky</t>
  </si>
  <si>
    <t>Betón B15- C12/15 pre osadenie pätiek športového náradia vrátane dopravy</t>
  </si>
  <si>
    <t>SBR granulát vrátane dopravy-bezzápachový</t>
  </si>
  <si>
    <t xml:space="preserve">Stĺpik galvanizovaný Ø60mm 1600mm </t>
  </si>
  <si>
    <t xml:space="preserve">Stĺpik galvanizovaný Ø60mm 4600mm </t>
  </si>
  <si>
    <t>PVC krytka na profilovaný stĺpik-rohový</t>
  </si>
  <si>
    <t>PVC krytka na profilovaný stĺpik-doraz/ľavý</t>
  </si>
  <si>
    <t>PVC krytka na profilovaný stĺpik-doraz/Pravý</t>
  </si>
  <si>
    <t>PVC krytka na profilovaný stĺpik-priamy</t>
  </si>
  <si>
    <t>PVC krytka na M60,3mm stĺpik</t>
  </si>
  <si>
    <t>Sieť ochranná; oko 45x45 mm; farba: zelená; hr.: 200g/m2; materiál: PP</t>
  </si>
  <si>
    <t xml:space="preserve">Vrchné stuženie pravouhlé rohové prechodné ; materiál FE galvanizovaná; </t>
  </si>
  <si>
    <t xml:space="preserve">Vrchné stuženie priame prechodné; materiál FE galvanizovaná; </t>
  </si>
  <si>
    <t>Spojovací materiál-súpis :</t>
  </si>
  <si>
    <t>Samolepiaca páska protihluková,hr.3mm,rozmer:30mm*30mdl.).,</t>
  </si>
  <si>
    <t>Oko ART48 so závitom M6*70 (balenie 200kus)</t>
  </si>
  <si>
    <t>balenie</t>
  </si>
  <si>
    <t xml:space="preserve"> Skrutka nabyt.s plochou hl.M6*120 </t>
  </si>
  <si>
    <t xml:space="preserve"> Skrutka nabyt.s plochou hl.M6*80 </t>
  </si>
  <si>
    <t xml:space="preserve"> Skrutka nabyt.s plochou hl. na imbuse M6*30 </t>
  </si>
  <si>
    <t>Samoistiaca matica M6</t>
  </si>
  <si>
    <t>PP krytka na samoistiacu maticu M6</t>
  </si>
  <si>
    <t xml:space="preserve"> krytka štvorcová na jakle-zátka</t>
  </si>
  <si>
    <t>Sedlová svorka dvojitá 5mm</t>
  </si>
  <si>
    <t>Skrutka nábytkárska s plochou hlavou M6*60</t>
  </si>
  <si>
    <t>Šponovák M6</t>
  </si>
  <si>
    <t>Montáž oplotenia:</t>
  </si>
  <si>
    <t xml:space="preserve">Vstupná bránička; galvanizovaná; rozmer: 2200x1100mm; materiál: FE </t>
  </si>
  <si>
    <r>
      <rPr>
        <b/>
        <sz val="10"/>
        <rFont val="Arial"/>
        <family val="2"/>
        <charset val="238"/>
      </rPr>
      <t>Tenisové</t>
    </r>
    <r>
      <rPr>
        <sz val="9"/>
        <rFont val="Arial"/>
        <family val="2"/>
        <charset val="238"/>
      </rPr>
      <t>/nohejbalové  stĺpiky AL,</t>
    </r>
  </si>
  <si>
    <t>Stĺpik  profilovaný  100x6,1x1000mm ; materiál hliník; komaxitová úprava; farba sivá-priebežný/krytie spojov mantinelov</t>
  </si>
  <si>
    <t>Stĺpik  profilovaný  100x65,4x9,9x1000mm ; materiál hliník; komaxitová úprava; farba sivá-polovičný/dorazový</t>
  </si>
  <si>
    <t>Stĺpik  profilovaný  117x111,4x9,9x1000mm ; materiál hliník; komaxitová úprava; farba sivá-rohový</t>
  </si>
  <si>
    <t xml:space="preserve">Podlepovacia páska; šírka: 300mm </t>
  </si>
  <si>
    <t>Odstránenie pôvodnej UT  s následným odvozom do 10 000m a likvidáciou na skládku vrátane všetkých poplatkov</t>
  </si>
  <si>
    <t>Úprava pláne so zhutnením /min. hodnota hutnenia je  35MPa/</t>
  </si>
  <si>
    <t>SO 01 Futbalové ihrisko s UT 50(61,77x33,22m -1x vst.bránička+1x dvojkr.brána)</t>
  </si>
  <si>
    <t>Futbalové ihrisko -rekonštrukcia SO 01</t>
  </si>
  <si>
    <t>Multifunkčné ihrisko -rekonštrukcia SO 02</t>
  </si>
  <si>
    <t>SO 02 Multifunkčné ihrisko s EPDM povrchom hr,11mm(34,32x18m -1x vst.bránička+1x dvojkr.brána)</t>
  </si>
  <si>
    <t>Odstránenie antuky do max.hr.100mm s následným odvozom do 10 000m a likvidáciou na skládku vrátane všetkých poplatkov</t>
  </si>
  <si>
    <t>617,76m2*0,1m</t>
  </si>
  <si>
    <t>zberná drenážna rúra DN65: 480*0,3*0,26</t>
  </si>
  <si>
    <t>odtoková drenážna rúra DN80: 61*0,3*0,8</t>
  </si>
  <si>
    <t>odtoková drenážna rúra DN100: 90*0,3*0,8</t>
  </si>
  <si>
    <t>2*(2*2*2)m</t>
  </si>
  <si>
    <t>Vytýčenie a vŕtanie otvorov pre stĺpiky a 2* vst.bránička oplotenia a 2* dvojkrídlová bránička oplotenia do hutneného podložia</t>
  </si>
  <si>
    <t>0,8*0,3*0,3*155</t>
  </si>
  <si>
    <t>190*0,25*0,3+71*0,25*0,3</t>
  </si>
  <si>
    <t>Vytýčenie a hĺbenie jám pre osadenie pätiek športového náradia do hutneného a vyrovnaného podložia-volejbal/tenis,futbal,basketbal-2x,</t>
  </si>
  <si>
    <t>Osadenie bráničiek oplotenia</t>
  </si>
  <si>
    <t>Betón B15- C12/15 pre osadenie stĺpikov a  4* vst.bránička oplotenia  vrátane dopravy.</t>
  </si>
  <si>
    <t>261*0,2*0,25</t>
  </si>
  <si>
    <t>Osadenie pätiek športového náradia+dodávka PVC rúr M200,volejbal/nohejbal/tenis-2*dl.800mm,futbal-4*dl.500mm,basketbal so zašalovaním</t>
  </si>
  <si>
    <t>Geotextília 300g/m2 na drenáž vrátane vsakovacích jám</t>
  </si>
  <si>
    <t>Flexodrenážna PVC rúra priemer 100mm</t>
  </si>
  <si>
    <t>Štrkodrť 4 - 8mm  (alternatívne 8 - 16mm) na drenáž a vsakovacie jamy vrátane dopravy</t>
  </si>
  <si>
    <t>Štrkodrť fr.32 - 63mm; vrstva min. hr. 180mm; vrátane dopravy</t>
  </si>
  <si>
    <t>Štrkodrť fr. 0-22mm, vrstva minimálnej hrúbky 90mm; vrátane dopravy</t>
  </si>
  <si>
    <t>Štrkodrť fr. 0-4mm, vrstva minimálnej hrúbky 35mm; vrátane dopravy</t>
  </si>
  <si>
    <t>Gumoasfalt hr.35mm</t>
  </si>
  <si>
    <t>DODÁVKA A MONTÁŽ GUMOASFALTU (podľa normy DIN 18035/6,pomer 70:30)</t>
  </si>
  <si>
    <t xml:space="preserve">Montáž </t>
  </si>
  <si>
    <t xml:space="preserve">CENA SPOLU DODÁVKA A MONTÁŽ GUMOASFALTU: </t>
  </si>
  <si>
    <t>DODÁVKA A MONTÁŽ EPDM POVRCHU hr.11mm (podľa normy DIN 18035/6,)</t>
  </si>
  <si>
    <t>EPDM povrch  hr.11mm-farba kominácia zelená a červená</t>
  </si>
  <si>
    <t xml:space="preserve">CENA SPOLU DODÁVKA A MONTÁŽ EPDM POVRCHU: </t>
  </si>
  <si>
    <t>Čiarovanie PU farbou:Tenis,volejbal a basketbal 2x pokutové územia viď.PD</t>
  </si>
  <si>
    <t>Umelá tráva ; dĺžka vlákna: 50+2mm; Dtex:od 12 000; počet vpichov na m2: 8820; farba zelená, priepustnosť vody: min.67l/m2,hmotnosť min:2395g/m2</t>
  </si>
  <si>
    <t>Umelá tráva ; dĺžka vlákna: 50+2mm; Dtex:od 12 000; počet vpichov na m2: 8820; farba biela, priepustnosť vody: min.67l/m2,hmotnosť min:2395g/m2-šírka čiar 100mm</t>
  </si>
  <si>
    <t>Futbal - 58*30m+bránkoviská 80m+ stred.čiara 30m+kruh</t>
  </si>
  <si>
    <t>Lepidlo PU-25kusov balení po 14,4kg</t>
  </si>
  <si>
    <t>min. 20kg na m2:  2052*0,020</t>
  </si>
  <si>
    <t>min. 12kg na m2:  2052*0,012</t>
  </si>
  <si>
    <r>
      <rPr>
        <b/>
        <sz val="10"/>
        <rFont val="Arial"/>
        <family val="2"/>
        <charset val="238"/>
      </rPr>
      <t>Brána</t>
    </r>
    <r>
      <rPr>
        <sz val="9"/>
        <rFont val="Arial"/>
        <family val="2"/>
        <charset val="238"/>
      </rPr>
      <t xml:space="preserve"> futbalová; materiál: hliník; rozmer: 4,2x 2,1 x 1,5m, demotnovateľná-stacionárna</t>
    </r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</si>
  <si>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na Futbalové bránky; materiál:PP;oko:12*12cm.,farba:biela rozmer: 4,2x 2,1 x 1,5m-bezuzlová</t>
    </r>
  </si>
  <si>
    <t>(61,77+33,22m)x2</t>
  </si>
  <si>
    <t>(18+34,32+18m)</t>
  </si>
  <si>
    <t>Mantinel sendvičový; materiál: AL+PVC;  hrúbka 6mm, farba sivá, rozmer: 2000x1000mm-132kusov</t>
  </si>
  <si>
    <t>Rúra galvanizovaná Ø48mm; stužujúca-265kus/6,2m</t>
  </si>
  <si>
    <t>Jäcklový profil; galvanizovaný; vystužovací; rozmer: 30x30x2,5mm; materiál: FE -( 2* po všetkych stranách  )-90kusov *6,2m</t>
  </si>
  <si>
    <t xml:space="preserve">Vstupná bránička-dvojkrídlová; galvanizovaná; rozmer: 3168x2600mm; materiál: FE </t>
  </si>
  <si>
    <t>(261*3)*1,13</t>
  </si>
  <si>
    <t>Lanko poplastované 3/4</t>
  </si>
  <si>
    <t>Odstránenie pôvodného oplotenia (V-4m) s následným odvozom do 10 000m a likvidáciou na skládku vrátane všetkých poplatkov</t>
  </si>
  <si>
    <t>STRIEDAČKY PRE 12 HRÁČOV:</t>
  </si>
  <si>
    <t>Striedačka pre 12 hráčov( hliníková s polykarbonátovým zastrešením)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</si>
  <si>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</t>
    </r>
  </si>
  <si>
    <t>Odstránenie zemnej pláne do max.hr.200mm s následným odvozom do 10 000m a likvidáciou na skládku vrátane všetkých poplatkov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</si>
</sst>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S_k_-;\-* #,##0.00\ _S_k_-;_-* &quot;-&quot;??\ _S_k_-;_-@_-"/>
    <numFmt numFmtId="165" formatCode="#,##0.0"/>
    <numFmt numFmtId="166" formatCode="[$€-2]\ #,##0.00"/>
    <numFmt numFmtId="167" formatCode="#,##0.000\ _€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9" fillId="0" borderId="0" xfId="0" applyFont="1"/>
    <xf numFmtId="166" fontId="6" fillId="0" borderId="0" xfId="0" applyNumberFormat="1" applyFont="1"/>
    <xf numFmtId="4" fontId="10" fillId="0" borderId="0" xfId="0" applyNumberFormat="1" applyFont="1"/>
    <xf numFmtId="166" fontId="0" fillId="0" borderId="0" xfId="0" applyNumberFormat="1"/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" fillId="0" borderId="0" xfId="0" applyFont="1"/>
    <xf numFmtId="0" fontId="15" fillId="0" borderId="0" xfId="0" applyFont="1"/>
    <xf numFmtId="0" fontId="0" fillId="0" borderId="0" xfId="0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/>
    <xf numFmtId="0" fontId="0" fillId="0" borderId="0" xfId="0" applyAlignment="1">
      <alignment horizontal="left" vertical="center"/>
    </xf>
    <xf numFmtId="0" fontId="18" fillId="0" borderId="0" xfId="4" applyAlignment="1" applyProtection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20" fillId="0" borderId="0" xfId="4" applyFont="1" applyAlignment="1" applyProtection="1">
      <alignment horizontal="left"/>
    </xf>
    <xf numFmtId="0" fontId="11" fillId="0" borderId="1" xfId="0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66" fontId="24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left" wrapText="1"/>
    </xf>
    <xf numFmtId="166" fontId="26" fillId="0" borderId="2" xfId="0" applyNumberFormat="1" applyFont="1" applyBorder="1" applyAlignment="1">
      <alignment horizontal="center" wrapText="1"/>
    </xf>
    <xf numFmtId="166" fontId="25" fillId="0" borderId="2" xfId="0" applyNumberFormat="1" applyFont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19" fillId="0" borderId="4" xfId="0" applyFont="1" applyBorder="1"/>
    <xf numFmtId="0" fontId="12" fillId="0" borderId="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0" fontId="29" fillId="2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9" fillId="2" borderId="4" xfId="0" applyFont="1" applyFill="1" applyBorder="1" applyAlignment="1">
      <alignment horizontal="left" wrapText="1"/>
    </xf>
    <xf numFmtId="0" fontId="30" fillId="0" borderId="4" xfId="0" applyFont="1" applyBorder="1" applyAlignment="1">
      <alignment horizontal="left" wrapText="1"/>
    </xf>
    <xf numFmtId="166" fontId="11" fillId="0" borderId="4" xfId="1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 wrapText="1"/>
    </xf>
    <xf numFmtId="0" fontId="32" fillId="0" borderId="4" xfId="0" applyFont="1" applyBorder="1" applyAlignment="1">
      <alignment horizontal="center"/>
    </xf>
    <xf numFmtId="167" fontId="13" fillId="0" borderId="4" xfId="0" applyNumberFormat="1" applyFont="1" applyBorder="1" applyAlignment="1">
      <alignment horizontal="center"/>
    </xf>
    <xf numFmtId="0" fontId="12" fillId="2" borderId="4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center"/>
    </xf>
    <xf numFmtId="166" fontId="11" fillId="0" borderId="4" xfId="1" applyNumberFormat="1" applyFont="1" applyBorder="1" applyAlignment="1">
      <alignment horizontal="center" wrapText="1"/>
    </xf>
    <xf numFmtId="166" fontId="11" fillId="0" borderId="5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4" fillId="0" borderId="0" xfId="0" applyFont="1" applyAlignment="1"/>
    <xf numFmtId="0" fontId="0" fillId="0" borderId="0" xfId="0" applyAlignment="1"/>
    <xf numFmtId="0" fontId="27" fillId="0" borderId="2" xfId="0" applyFont="1" applyBorder="1" applyAlignment="1">
      <alignment horizontal="center"/>
    </xf>
  </cellXfs>
  <cellStyles count="5">
    <cellStyle name="Čiarka" xfId="1" builtinId="3"/>
    <cellStyle name="Hypertextové prepojenie" xfId="4" builtinId="8"/>
    <cellStyle name="Normálna" xfId="0" builtinId="0"/>
    <cellStyle name="normálne 2" xfId="2" xr:uid="{00000000-0005-0000-0000-000003000000}"/>
    <cellStyle name="normálne_KLs" xfId="3" xr:uid="{00000000-0005-0000-0000-000004000000}"/>
  </cellStyles>
  <dxfs count="4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2"/>
  <sheetViews>
    <sheetView tabSelected="1" view="pageLayout" zoomScaleNormal="100" workbookViewId="0">
      <selection activeCell="B12" sqref="B12"/>
    </sheetView>
  </sheetViews>
  <sheetFormatPr defaultRowHeight="15" outlineLevelRow="1" x14ac:dyDescent="0.25"/>
  <cols>
    <col min="1" max="1" width="7.42578125" customWidth="1"/>
    <col min="2" max="2" width="56.28515625" style="3" customWidth="1"/>
    <col min="3" max="4" width="8.85546875" style="1" customWidth="1"/>
    <col min="5" max="5" width="10.7109375" style="4" customWidth="1"/>
    <col min="6" max="7" width="15.7109375" style="2" customWidth="1"/>
    <col min="9" max="9" width="13.7109375" customWidth="1"/>
    <col min="10" max="10" width="10.42578125" bestFit="1" customWidth="1"/>
  </cols>
  <sheetData>
    <row r="1" spans="1:13" ht="29.45" customHeight="1" x14ac:dyDescent="0.25">
      <c r="A1" s="28"/>
      <c r="B1" s="18" t="s">
        <v>35</v>
      </c>
      <c r="C1" s="28"/>
      <c r="D1" s="15"/>
      <c r="E1" s="15"/>
      <c r="F1" s="15"/>
      <c r="G1" s="15"/>
      <c r="H1" s="15"/>
      <c r="I1" s="1"/>
      <c r="J1" s="2"/>
      <c r="K1" s="2"/>
    </row>
    <row r="2" spans="1:13" ht="29.45" customHeight="1" x14ac:dyDescent="0.25">
      <c r="A2" s="28"/>
      <c r="B2" s="18"/>
      <c r="C2" s="28"/>
      <c r="D2" s="15"/>
      <c r="E2" s="15"/>
      <c r="F2" s="15"/>
      <c r="G2" s="15"/>
      <c r="H2" s="15"/>
      <c r="I2" s="1"/>
      <c r="J2" s="2"/>
      <c r="K2" s="2"/>
    </row>
    <row r="3" spans="1:13" ht="15.6" customHeight="1" x14ac:dyDescent="0.25">
      <c r="A3" s="16" t="s">
        <v>34</v>
      </c>
      <c r="B3" s="15" t="s">
        <v>130</v>
      </c>
      <c r="C3" s="28"/>
      <c r="D3" s="15"/>
      <c r="E3" s="15"/>
      <c r="F3" s="15"/>
      <c r="G3" s="15"/>
      <c r="H3" s="15"/>
      <c r="I3" s="18"/>
      <c r="J3" s="18"/>
      <c r="K3" s="18"/>
    </row>
    <row r="4" spans="1:13" ht="15.6" customHeight="1" x14ac:dyDescent="0.25">
      <c r="A4" s="16" t="s">
        <v>34</v>
      </c>
      <c r="B4" s="15" t="s">
        <v>131</v>
      </c>
      <c r="C4" s="28"/>
      <c r="D4" s="15"/>
      <c r="E4" s="15"/>
      <c r="F4" s="15"/>
      <c r="G4" s="15"/>
      <c r="H4" s="15"/>
      <c r="I4" s="18"/>
      <c r="J4" s="18"/>
      <c r="K4" s="18"/>
    </row>
    <row r="5" spans="1:13" ht="15.75" x14ac:dyDescent="0.25">
      <c r="A5" s="16" t="s">
        <v>12</v>
      </c>
      <c r="B5" s="86" t="s">
        <v>129</v>
      </c>
      <c r="C5" s="87"/>
      <c r="D5" s="87"/>
      <c r="E5" s="87"/>
      <c r="F5" s="15"/>
      <c r="G5" s="15"/>
      <c r="H5" s="15"/>
    </row>
    <row r="6" spans="1:13" ht="15.75" x14ac:dyDescent="0.25">
      <c r="A6" s="16" t="s">
        <v>12</v>
      </c>
      <c r="B6" s="86" t="s">
        <v>132</v>
      </c>
      <c r="C6" s="87"/>
      <c r="D6" s="87"/>
      <c r="E6" s="87"/>
      <c r="F6" s="87"/>
      <c r="G6" s="87"/>
      <c r="H6" s="15"/>
    </row>
    <row r="7" spans="1:13" ht="15.75" x14ac:dyDescent="0.25">
      <c r="A7" s="16" t="s">
        <v>13</v>
      </c>
      <c r="B7" s="17"/>
      <c r="C7" s="28"/>
      <c r="D7" s="15"/>
      <c r="E7" s="15"/>
      <c r="F7" s="15"/>
      <c r="G7" s="15"/>
      <c r="H7" s="15"/>
      <c r="I7" s="19"/>
      <c r="J7" s="20"/>
      <c r="K7" s="19"/>
      <c r="M7" s="21"/>
    </row>
    <row r="8" spans="1:13" x14ac:dyDescent="0.25">
      <c r="A8" s="28"/>
      <c r="B8" s="29"/>
      <c r="C8" s="29"/>
      <c r="D8" s="30"/>
      <c r="E8" s="29"/>
      <c r="F8" s="29"/>
      <c r="G8" s="28"/>
      <c r="H8" s="22"/>
      <c r="I8" s="19"/>
      <c r="J8" s="23"/>
      <c r="K8" s="19"/>
      <c r="M8" s="24"/>
    </row>
    <row r="9" spans="1:13" x14ac:dyDescent="0.25">
      <c r="A9" s="28" t="s">
        <v>67</v>
      </c>
      <c r="B9" s="28"/>
      <c r="C9" s="29"/>
      <c r="D9" s="30"/>
      <c r="E9" s="29"/>
      <c r="F9" s="29"/>
      <c r="G9" s="28"/>
      <c r="H9" s="22"/>
      <c r="J9" s="25"/>
    </row>
    <row r="10" spans="1:13" x14ac:dyDescent="0.25">
      <c r="A10" s="28"/>
      <c r="B10" s="28"/>
      <c r="C10" s="29"/>
      <c r="D10" s="29"/>
      <c r="E10" s="29"/>
      <c r="F10" s="29"/>
      <c r="G10" s="28"/>
      <c r="H10" s="22"/>
      <c r="J10" s="25"/>
      <c r="K10" s="19"/>
      <c r="M10" s="26"/>
    </row>
    <row r="11" spans="1:13" x14ac:dyDescent="0.25">
      <c r="A11" s="28"/>
      <c r="B11" s="28"/>
      <c r="C11" s="31"/>
      <c r="D11" s="31"/>
      <c r="E11" s="31"/>
      <c r="F11" s="31"/>
      <c r="G11" s="28"/>
      <c r="H11" s="27"/>
      <c r="J11" s="25"/>
    </row>
    <row r="12" spans="1:13" x14ac:dyDescent="0.25">
      <c r="A12" s="28" t="s">
        <v>14</v>
      </c>
      <c r="B12" s="45"/>
      <c r="C12" s="29"/>
      <c r="D12" s="29"/>
      <c r="E12" s="29"/>
      <c r="F12" s="29"/>
      <c r="G12" s="28"/>
      <c r="H12" s="22"/>
      <c r="J12" s="25"/>
      <c r="K12" s="19"/>
    </row>
    <row r="13" spans="1:13" ht="15.75" customHeight="1" x14ac:dyDescent="0.25">
      <c r="A13" s="28"/>
      <c r="B13" s="28"/>
      <c r="C13" s="28"/>
      <c r="D13" s="28"/>
      <c r="E13" s="28"/>
      <c r="F13" s="28"/>
      <c r="G13" s="28"/>
      <c r="I13" s="19"/>
      <c r="J13" s="23"/>
      <c r="K13" s="19"/>
    </row>
    <row r="14" spans="1:13" ht="36.75" x14ac:dyDescent="0.25">
      <c r="A14" s="32" t="s">
        <v>0</v>
      </c>
      <c r="B14" s="32"/>
      <c r="C14" s="32" t="s">
        <v>1</v>
      </c>
      <c r="D14" s="32" t="s">
        <v>3</v>
      </c>
      <c r="E14" s="33" t="s">
        <v>4</v>
      </c>
      <c r="F14" s="34" t="s">
        <v>5</v>
      </c>
      <c r="G14" s="34" t="s">
        <v>6</v>
      </c>
    </row>
    <row r="15" spans="1:13" x14ac:dyDescent="0.25">
      <c r="A15" s="40"/>
      <c r="B15" s="41" t="s">
        <v>65</v>
      </c>
      <c r="C15" s="40">
        <v>1</v>
      </c>
      <c r="D15" s="40" t="s">
        <v>29</v>
      </c>
      <c r="E15" s="42">
        <v>0</v>
      </c>
      <c r="F15" s="43">
        <f t="shared" ref="F15" si="0">C15*E15</f>
        <v>0</v>
      </c>
      <c r="G15" s="43">
        <f t="shared" ref="G15" si="1">F15*1.2</f>
        <v>0</v>
      </c>
    </row>
    <row r="16" spans="1:13" x14ac:dyDescent="0.25">
      <c r="A16" s="88" t="s">
        <v>66</v>
      </c>
      <c r="B16" s="88"/>
      <c r="C16" s="88"/>
      <c r="D16" s="88"/>
      <c r="E16" s="88"/>
      <c r="F16" s="44">
        <f>SUM(F15:F15)</f>
        <v>0</v>
      </c>
      <c r="G16" s="44">
        <f>SUM(G15:G15)</f>
        <v>0</v>
      </c>
      <c r="H16" s="13"/>
      <c r="I16" s="6"/>
      <c r="J16" s="7"/>
    </row>
    <row r="17" spans="1:10" ht="31.9" customHeight="1" x14ac:dyDescent="0.25">
      <c r="A17" s="79" t="s">
        <v>36</v>
      </c>
      <c r="B17" s="80"/>
      <c r="C17" s="80"/>
      <c r="D17" s="80"/>
      <c r="E17" s="80"/>
      <c r="F17" s="80"/>
      <c r="G17" s="81"/>
    </row>
    <row r="18" spans="1:10" ht="24.6" customHeight="1" x14ac:dyDescent="0.25">
      <c r="A18" s="46"/>
      <c r="B18" s="47" t="s">
        <v>177</v>
      </c>
      <c r="C18" s="48">
        <v>261</v>
      </c>
      <c r="D18" s="48" t="s">
        <v>7</v>
      </c>
      <c r="E18" s="49">
        <v>0</v>
      </c>
      <c r="F18" s="50">
        <f>SUM(E18*C18)</f>
        <v>0</v>
      </c>
      <c r="G18" s="51">
        <f>SUM(F18*1.2)</f>
        <v>0</v>
      </c>
      <c r="J18" s="11"/>
    </row>
    <row r="19" spans="1:10" ht="24.6" customHeight="1" x14ac:dyDescent="0.25">
      <c r="A19" s="46"/>
      <c r="B19" s="47" t="s">
        <v>127</v>
      </c>
      <c r="C19" s="48">
        <v>2052</v>
      </c>
      <c r="D19" s="48" t="s">
        <v>2</v>
      </c>
      <c r="E19" s="49">
        <v>0</v>
      </c>
      <c r="F19" s="50">
        <f>SUM(E19*C19)</f>
        <v>0</v>
      </c>
      <c r="G19" s="51">
        <f>SUM(F19*1.2)</f>
        <v>0</v>
      </c>
      <c r="J19" s="11"/>
    </row>
    <row r="20" spans="1:10" ht="24.6" customHeight="1" x14ac:dyDescent="0.25">
      <c r="A20" s="46"/>
      <c r="B20" s="47" t="s">
        <v>133</v>
      </c>
      <c r="C20" s="48">
        <v>61.78</v>
      </c>
      <c r="D20" s="48" t="s">
        <v>15</v>
      </c>
      <c r="E20" s="49">
        <v>0</v>
      </c>
      <c r="F20" s="50">
        <f>SUM(E20*C20)</f>
        <v>0</v>
      </c>
      <c r="G20" s="51">
        <f>SUM(F20*1.2)</f>
        <v>0</v>
      </c>
      <c r="J20" s="11"/>
    </row>
    <row r="21" spans="1:10" x14ac:dyDescent="0.25">
      <c r="A21" s="46"/>
      <c r="B21" s="47" t="s">
        <v>134</v>
      </c>
      <c r="C21" s="48"/>
      <c r="D21" s="48"/>
      <c r="E21" s="49"/>
      <c r="F21" s="50"/>
      <c r="G21" s="51"/>
      <c r="J21" s="11"/>
    </row>
    <row r="22" spans="1:10" ht="24.6" customHeight="1" x14ac:dyDescent="0.25">
      <c r="A22" s="46"/>
      <c r="B22" s="47" t="s">
        <v>181</v>
      </c>
      <c r="C22" s="48">
        <v>534</v>
      </c>
      <c r="D22" s="48" t="s">
        <v>15</v>
      </c>
      <c r="E22" s="49">
        <v>0</v>
      </c>
      <c r="F22" s="50">
        <f>SUM(E22*C22)</f>
        <v>0</v>
      </c>
      <c r="G22" s="51">
        <f>SUM(F22*1.2)</f>
        <v>0</v>
      </c>
      <c r="J22" s="11"/>
    </row>
    <row r="23" spans="1:10" ht="15.6" customHeight="1" x14ac:dyDescent="0.25">
      <c r="A23" s="46"/>
      <c r="B23" s="47" t="s">
        <v>128</v>
      </c>
      <c r="C23" s="48">
        <v>2669.76</v>
      </c>
      <c r="D23" s="48" t="s">
        <v>2</v>
      </c>
      <c r="E23" s="49">
        <v>0</v>
      </c>
      <c r="F23" s="50">
        <f>SUM(E23*C23)</f>
        <v>0</v>
      </c>
      <c r="G23" s="51">
        <f>SUM(F23*1.2)</f>
        <v>0</v>
      </c>
    </row>
    <row r="24" spans="1:10" ht="15.6" customHeight="1" x14ac:dyDescent="0.25">
      <c r="A24" s="46"/>
      <c r="B24" s="47" t="s">
        <v>61</v>
      </c>
      <c r="C24" s="48">
        <f>SUM(C25+C26+C27+C28)</f>
        <v>89.68</v>
      </c>
      <c r="D24" s="48" t="s">
        <v>15</v>
      </c>
      <c r="E24" s="49">
        <v>0</v>
      </c>
      <c r="F24" s="50">
        <f>SUM(E24*C24)</f>
        <v>0</v>
      </c>
      <c r="G24" s="51">
        <f>SUM(F24*1.2)</f>
        <v>0</v>
      </c>
    </row>
    <row r="25" spans="1:10" outlineLevel="1" x14ac:dyDescent="0.25">
      <c r="A25" s="46"/>
      <c r="B25" s="52" t="s">
        <v>135</v>
      </c>
      <c r="C25" s="53">
        <v>37.44</v>
      </c>
      <c r="D25" s="48"/>
      <c r="E25" s="49"/>
      <c r="F25" s="50"/>
      <c r="G25" s="51"/>
    </row>
    <row r="26" spans="1:10" outlineLevel="1" x14ac:dyDescent="0.25">
      <c r="A26" s="46"/>
      <c r="B26" s="52" t="s">
        <v>136</v>
      </c>
      <c r="C26" s="53">
        <v>14.64</v>
      </c>
      <c r="D26" s="48"/>
      <c r="E26" s="49"/>
      <c r="F26" s="50"/>
      <c r="G26" s="51"/>
    </row>
    <row r="27" spans="1:10" outlineLevel="1" x14ac:dyDescent="0.25">
      <c r="A27" s="46"/>
      <c r="B27" s="52" t="s">
        <v>137</v>
      </c>
      <c r="C27" s="53">
        <v>21.6</v>
      </c>
      <c r="D27" s="48"/>
      <c r="E27" s="49"/>
      <c r="F27" s="50"/>
      <c r="G27" s="51"/>
    </row>
    <row r="28" spans="1:10" ht="15.6" customHeight="1" x14ac:dyDescent="0.25">
      <c r="A28" s="46"/>
      <c r="B28" s="47" t="s">
        <v>55</v>
      </c>
      <c r="C28" s="48">
        <v>16</v>
      </c>
      <c r="D28" s="48" t="s">
        <v>15</v>
      </c>
      <c r="E28" s="49">
        <v>0</v>
      </c>
      <c r="F28" s="50">
        <f>SUM(E28*C28)</f>
        <v>0</v>
      </c>
      <c r="G28" s="51">
        <f>SUM(F28*1.2)</f>
        <v>0</v>
      </c>
    </row>
    <row r="29" spans="1:10" outlineLevel="1" x14ac:dyDescent="0.25">
      <c r="A29" s="46"/>
      <c r="B29" s="52" t="s">
        <v>138</v>
      </c>
      <c r="C29" s="48"/>
      <c r="D29" s="48"/>
      <c r="E29" s="49"/>
      <c r="F29" s="50"/>
      <c r="G29" s="51"/>
    </row>
    <row r="30" spans="1:10" ht="24.75" x14ac:dyDescent="0.25">
      <c r="A30" s="46"/>
      <c r="B30" s="47" t="s">
        <v>139</v>
      </c>
      <c r="C30" s="48">
        <v>11.16</v>
      </c>
      <c r="D30" s="48" t="s">
        <v>15</v>
      </c>
      <c r="E30" s="49">
        <v>0</v>
      </c>
      <c r="F30" s="50">
        <f>SUM(E30*C30)</f>
        <v>0</v>
      </c>
      <c r="G30" s="51">
        <f>SUM(F30*1.2)</f>
        <v>0</v>
      </c>
    </row>
    <row r="31" spans="1:10" ht="15.6" customHeight="1" outlineLevel="1" x14ac:dyDescent="0.25">
      <c r="A31" s="46"/>
      <c r="B31" s="52" t="s">
        <v>140</v>
      </c>
      <c r="C31" s="48"/>
      <c r="D31" s="48"/>
      <c r="E31" s="49"/>
      <c r="F31" s="50"/>
      <c r="G31" s="51"/>
    </row>
    <row r="32" spans="1:10" ht="40.5" customHeight="1" x14ac:dyDescent="0.25">
      <c r="A32" s="46"/>
      <c r="B32" s="47" t="s">
        <v>94</v>
      </c>
      <c r="C32" s="48">
        <v>19.574999999999999</v>
      </c>
      <c r="D32" s="48" t="s">
        <v>15</v>
      </c>
      <c r="E32" s="49">
        <v>0</v>
      </c>
      <c r="F32" s="50">
        <f>SUM(E32*C32)</f>
        <v>0</v>
      </c>
      <c r="G32" s="51">
        <f>SUM(F32*1.2)</f>
        <v>0</v>
      </c>
    </row>
    <row r="33" spans="1:9" outlineLevel="1" x14ac:dyDescent="0.25">
      <c r="A33" s="46"/>
      <c r="B33" s="52" t="s">
        <v>141</v>
      </c>
      <c r="C33" s="48"/>
      <c r="D33" s="48"/>
      <c r="E33" s="49"/>
      <c r="F33" s="50"/>
      <c r="G33" s="51"/>
    </row>
    <row r="34" spans="1:9" ht="28.5" customHeight="1" x14ac:dyDescent="0.25">
      <c r="A34" s="46"/>
      <c r="B34" s="47" t="s">
        <v>142</v>
      </c>
      <c r="C34" s="48">
        <v>2.4</v>
      </c>
      <c r="D34" s="48" t="s">
        <v>15</v>
      </c>
      <c r="E34" s="49">
        <v>0</v>
      </c>
      <c r="F34" s="50">
        <f>SUM(E34*C34)</f>
        <v>0</v>
      </c>
      <c r="G34" s="51">
        <f>SUM(F34*1.2)</f>
        <v>0</v>
      </c>
      <c r="I34" s="11"/>
    </row>
    <row r="35" spans="1:9" outlineLevel="1" x14ac:dyDescent="0.25">
      <c r="A35" s="46"/>
      <c r="B35" s="52"/>
      <c r="C35" s="48"/>
      <c r="D35" s="48"/>
      <c r="E35" s="49"/>
      <c r="F35" s="50"/>
      <c r="G35" s="51"/>
      <c r="I35" s="11"/>
    </row>
    <row r="36" spans="1:9" ht="27.6" customHeight="1" x14ac:dyDescent="0.25">
      <c r="A36" s="82" t="s">
        <v>25</v>
      </c>
      <c r="B36" s="83"/>
      <c r="C36" s="83"/>
      <c r="D36" s="83"/>
      <c r="E36" s="83"/>
      <c r="F36" s="54">
        <f>SUM(F18:F34)</f>
        <v>0</v>
      </c>
      <c r="G36" s="55">
        <f>SUM(F36*1.2)</f>
        <v>0</v>
      </c>
      <c r="H36" s="6"/>
      <c r="I36" s="6"/>
    </row>
    <row r="37" spans="1:9" ht="33.6" customHeight="1" x14ac:dyDescent="0.25">
      <c r="A37" s="79" t="s">
        <v>42</v>
      </c>
      <c r="B37" s="80"/>
      <c r="C37" s="80"/>
      <c r="D37" s="80"/>
      <c r="E37" s="80"/>
      <c r="F37" s="80"/>
      <c r="G37" s="81"/>
    </row>
    <row r="38" spans="1:9" ht="15.6" customHeight="1" x14ac:dyDescent="0.25">
      <c r="A38" s="46"/>
      <c r="B38" s="56" t="s">
        <v>54</v>
      </c>
      <c r="C38" s="48"/>
      <c r="D38" s="48"/>
      <c r="E38" s="49"/>
      <c r="F38" s="50"/>
      <c r="G38" s="51"/>
    </row>
    <row r="39" spans="1:9" ht="24.6" customHeight="1" x14ac:dyDescent="0.25">
      <c r="A39" s="46"/>
      <c r="B39" s="47" t="s">
        <v>144</v>
      </c>
      <c r="C39" s="48">
        <v>11.16</v>
      </c>
      <c r="D39" s="48" t="s">
        <v>15</v>
      </c>
      <c r="E39" s="49">
        <v>0</v>
      </c>
      <c r="F39" s="50">
        <f>SUM(E39*C39)</f>
        <v>0</v>
      </c>
      <c r="G39" s="51">
        <f>SUM(F39*1.2)</f>
        <v>0</v>
      </c>
    </row>
    <row r="40" spans="1:9" ht="17.45" hidden="1" customHeight="1" outlineLevel="1" x14ac:dyDescent="0.25">
      <c r="A40" s="46"/>
      <c r="B40" s="52" t="s">
        <v>57</v>
      </c>
      <c r="C40" s="48"/>
      <c r="D40" s="48"/>
      <c r="E40" s="49"/>
      <c r="F40" s="50"/>
      <c r="G40" s="51"/>
    </row>
    <row r="41" spans="1:9" ht="15.6" hidden="1" customHeight="1" outlineLevel="1" x14ac:dyDescent="0.25">
      <c r="A41" s="46"/>
      <c r="B41" s="52" t="s">
        <v>58</v>
      </c>
      <c r="C41" s="48"/>
      <c r="D41" s="48"/>
      <c r="E41" s="49"/>
      <c r="F41" s="50"/>
      <c r="G41" s="51"/>
    </row>
    <row r="42" spans="1:9" ht="15.6" customHeight="1" collapsed="1" x14ac:dyDescent="0.25">
      <c r="A42" s="46"/>
      <c r="B42" s="47" t="s">
        <v>10</v>
      </c>
      <c r="C42" s="48">
        <v>145</v>
      </c>
      <c r="D42" s="48" t="s">
        <v>8</v>
      </c>
      <c r="E42" s="49">
        <v>0</v>
      </c>
      <c r="F42" s="50">
        <f>SUM(E42*C42)</f>
        <v>0</v>
      </c>
      <c r="G42" s="51">
        <f>SUM(F42*1.2)</f>
        <v>0</v>
      </c>
    </row>
    <row r="43" spans="1:9" ht="15.6" customHeight="1" outlineLevel="1" x14ac:dyDescent="0.25">
      <c r="A43" s="46"/>
      <c r="B43" s="47" t="s">
        <v>143</v>
      </c>
      <c r="C43" s="48">
        <v>4</v>
      </c>
      <c r="D43" s="48" t="s">
        <v>8</v>
      </c>
      <c r="E43" s="49">
        <v>0</v>
      </c>
      <c r="F43" s="50">
        <f>SUM(E43*C43)</f>
        <v>0</v>
      </c>
      <c r="G43" s="51">
        <f>SUM(F43*1.2)</f>
        <v>0</v>
      </c>
    </row>
    <row r="44" spans="1:9" ht="15.6" customHeight="1" x14ac:dyDescent="0.25">
      <c r="A44" s="46"/>
      <c r="B44" s="56" t="s">
        <v>38</v>
      </c>
      <c r="C44" s="48"/>
      <c r="D44" s="48"/>
      <c r="E44" s="49"/>
      <c r="F44" s="50"/>
      <c r="G44" s="51"/>
    </row>
    <row r="45" spans="1:9" ht="15.6" customHeight="1" x14ac:dyDescent="0.25">
      <c r="A45" s="46"/>
      <c r="B45" s="47" t="s">
        <v>63</v>
      </c>
      <c r="C45" s="48">
        <v>13.05</v>
      </c>
      <c r="D45" s="48" t="s">
        <v>15</v>
      </c>
      <c r="E45" s="49">
        <v>0</v>
      </c>
      <c r="F45" s="50">
        <f>SUM(E45*C45)</f>
        <v>0</v>
      </c>
      <c r="G45" s="51">
        <f>SUM(F45*1.2)</f>
        <v>0</v>
      </c>
    </row>
    <row r="46" spans="1:9" ht="15.6" customHeight="1" outlineLevel="1" x14ac:dyDescent="0.25">
      <c r="A46" s="46"/>
      <c r="B46" s="52" t="s">
        <v>145</v>
      </c>
      <c r="C46" s="48"/>
      <c r="D46" s="48"/>
      <c r="E46" s="49"/>
      <c r="F46" s="50"/>
      <c r="G46" s="51"/>
    </row>
    <row r="47" spans="1:9" ht="15.6" customHeight="1" x14ac:dyDescent="0.25">
      <c r="A47" s="46"/>
      <c r="B47" s="47" t="s">
        <v>62</v>
      </c>
      <c r="C47" s="48">
        <v>261</v>
      </c>
      <c r="D47" s="48" t="s">
        <v>8</v>
      </c>
      <c r="E47" s="49">
        <v>0</v>
      </c>
      <c r="F47" s="50">
        <f>SUM(E47*C47)</f>
        <v>0</v>
      </c>
      <c r="G47" s="51">
        <f>SUM(F47*1.2)</f>
        <v>0</v>
      </c>
    </row>
    <row r="48" spans="1:9" ht="15.6" customHeight="1" x14ac:dyDescent="0.25">
      <c r="A48" s="46"/>
      <c r="B48" s="47" t="s">
        <v>64</v>
      </c>
      <c r="C48" s="48">
        <v>261</v>
      </c>
      <c r="D48" s="48" t="s">
        <v>8</v>
      </c>
      <c r="E48" s="49">
        <v>0</v>
      </c>
      <c r="F48" s="50">
        <f>SUM(E48*C48)</f>
        <v>0</v>
      </c>
      <c r="G48" s="51">
        <f>SUM(F48*1.2)</f>
        <v>0</v>
      </c>
    </row>
    <row r="49" spans="1:9" ht="26.45" customHeight="1" x14ac:dyDescent="0.25">
      <c r="A49" s="46"/>
      <c r="B49" s="47" t="s">
        <v>95</v>
      </c>
      <c r="C49" s="48">
        <v>2.4</v>
      </c>
      <c r="D49" s="48" t="s">
        <v>15</v>
      </c>
      <c r="E49" s="49">
        <v>0</v>
      </c>
      <c r="F49" s="50">
        <f>SUM(E49*C49)</f>
        <v>0</v>
      </c>
      <c r="G49" s="51">
        <f>SUM(F49*1.2)</f>
        <v>0</v>
      </c>
    </row>
    <row r="50" spans="1:9" s="8" customFormat="1" ht="36.75" x14ac:dyDescent="0.25">
      <c r="A50" s="46"/>
      <c r="B50" s="47" t="s">
        <v>146</v>
      </c>
      <c r="C50" s="48">
        <v>8</v>
      </c>
      <c r="D50" s="48" t="s">
        <v>8</v>
      </c>
      <c r="E50" s="49">
        <v>0</v>
      </c>
      <c r="F50" s="50">
        <f>SUM(E50*C50)</f>
        <v>0</v>
      </c>
      <c r="G50" s="51">
        <f>SUM(F50*1.2)</f>
        <v>0</v>
      </c>
      <c r="H50"/>
      <c r="I50"/>
    </row>
    <row r="51" spans="1:9" ht="27.6" customHeight="1" x14ac:dyDescent="0.25">
      <c r="A51" s="82" t="s">
        <v>51</v>
      </c>
      <c r="B51" s="83"/>
      <c r="C51" s="83"/>
      <c r="D51" s="83"/>
      <c r="E51" s="83"/>
      <c r="F51" s="54">
        <f>SUM(F39:F50)</f>
        <v>0</v>
      </c>
      <c r="G51" s="55">
        <f>SUM(F51*1.2)</f>
        <v>0</v>
      </c>
      <c r="H51" s="6"/>
      <c r="I51" s="6"/>
    </row>
    <row r="52" spans="1:9" ht="33.6" customHeight="1" x14ac:dyDescent="0.25">
      <c r="A52" s="79" t="s">
        <v>43</v>
      </c>
      <c r="B52" s="80"/>
      <c r="C52" s="80"/>
      <c r="D52" s="80"/>
      <c r="E52" s="80"/>
      <c r="F52" s="80"/>
      <c r="G52" s="81"/>
    </row>
    <row r="53" spans="1:9" ht="15.6" customHeight="1" x14ac:dyDescent="0.25">
      <c r="A53" s="46"/>
      <c r="B53" s="56" t="s">
        <v>52</v>
      </c>
      <c r="C53" s="48"/>
      <c r="D53" s="48"/>
      <c r="E53" s="49"/>
      <c r="F53" s="50"/>
      <c r="G53" s="51"/>
    </row>
    <row r="54" spans="1:9" ht="15.6" customHeight="1" x14ac:dyDescent="0.25">
      <c r="A54" s="46"/>
      <c r="B54" s="47" t="s">
        <v>147</v>
      </c>
      <c r="C54" s="57">
        <v>905.85599999999999</v>
      </c>
      <c r="D54" s="57" t="s">
        <v>2</v>
      </c>
      <c r="E54" s="49">
        <v>0</v>
      </c>
      <c r="F54" s="50">
        <f t="shared" ref="F54:F62" si="2">SUM(E54*C54)</f>
        <v>0</v>
      </c>
      <c r="G54" s="51">
        <f t="shared" ref="G54:G62" si="3">SUM(F54*1.2)</f>
        <v>0</v>
      </c>
    </row>
    <row r="55" spans="1:9" ht="15.6" customHeight="1" x14ac:dyDescent="0.25">
      <c r="A55" s="46"/>
      <c r="B55" s="47" t="s">
        <v>19</v>
      </c>
      <c r="C55" s="57">
        <f>SUM(C54)</f>
        <v>905.85599999999999</v>
      </c>
      <c r="D55" s="57" t="s">
        <v>2</v>
      </c>
      <c r="E55" s="49">
        <v>0</v>
      </c>
      <c r="F55" s="50">
        <f t="shared" si="2"/>
        <v>0</v>
      </c>
      <c r="G55" s="51">
        <f t="shared" si="3"/>
        <v>0</v>
      </c>
    </row>
    <row r="56" spans="1:9" ht="15.6" customHeight="1" x14ac:dyDescent="0.25">
      <c r="A56" s="46"/>
      <c r="B56" s="47" t="s">
        <v>148</v>
      </c>
      <c r="C56" s="57">
        <v>90</v>
      </c>
      <c r="D56" s="57" t="s">
        <v>7</v>
      </c>
      <c r="E56" s="49">
        <v>0</v>
      </c>
      <c r="F56" s="50">
        <f t="shared" si="2"/>
        <v>0</v>
      </c>
      <c r="G56" s="51">
        <f t="shared" si="3"/>
        <v>0</v>
      </c>
    </row>
    <row r="57" spans="1:9" ht="15.6" customHeight="1" x14ac:dyDescent="0.25">
      <c r="A57" s="46"/>
      <c r="B57" s="47" t="s">
        <v>30</v>
      </c>
      <c r="C57" s="57">
        <v>61</v>
      </c>
      <c r="D57" s="57" t="s">
        <v>7</v>
      </c>
      <c r="E57" s="49">
        <v>0</v>
      </c>
      <c r="F57" s="50">
        <f t="shared" si="2"/>
        <v>0</v>
      </c>
      <c r="G57" s="51">
        <f t="shared" si="3"/>
        <v>0</v>
      </c>
    </row>
    <row r="58" spans="1:9" ht="15.6" customHeight="1" x14ac:dyDescent="0.25">
      <c r="A58" s="46"/>
      <c r="B58" s="47" t="s">
        <v>31</v>
      </c>
      <c r="C58" s="57">
        <v>480</v>
      </c>
      <c r="D58" s="57" t="s">
        <v>7</v>
      </c>
      <c r="E58" s="49">
        <v>0</v>
      </c>
      <c r="F58" s="50">
        <f t="shared" si="2"/>
        <v>0</v>
      </c>
      <c r="G58" s="51">
        <f t="shared" si="3"/>
        <v>0</v>
      </c>
    </row>
    <row r="59" spans="1:9" ht="15.6" customHeight="1" x14ac:dyDescent="0.25">
      <c r="A59" s="46"/>
      <c r="B59" s="47" t="s">
        <v>32</v>
      </c>
      <c r="C59" s="48">
        <f>SUM(C56:C58)</f>
        <v>631</v>
      </c>
      <c r="D59" s="48" t="s">
        <v>7</v>
      </c>
      <c r="E59" s="49">
        <v>0</v>
      </c>
      <c r="F59" s="50">
        <f t="shared" si="2"/>
        <v>0</v>
      </c>
      <c r="G59" s="51">
        <f t="shared" si="3"/>
        <v>0</v>
      </c>
    </row>
    <row r="60" spans="1:9" ht="24.75" x14ac:dyDescent="0.25">
      <c r="A60" s="46"/>
      <c r="B60" s="47" t="s">
        <v>149</v>
      </c>
      <c r="C60" s="48">
        <v>180</v>
      </c>
      <c r="D60" s="48" t="s">
        <v>16</v>
      </c>
      <c r="E60" s="49">
        <v>0</v>
      </c>
      <c r="F60" s="50">
        <f t="shared" si="2"/>
        <v>0</v>
      </c>
      <c r="G60" s="51">
        <f t="shared" si="3"/>
        <v>0</v>
      </c>
    </row>
    <row r="61" spans="1:9" ht="24.75" x14ac:dyDescent="0.25">
      <c r="A61" s="46"/>
      <c r="B61" s="47" t="s">
        <v>20</v>
      </c>
      <c r="C61" s="48">
        <v>180</v>
      </c>
      <c r="D61" s="48" t="s">
        <v>16</v>
      </c>
      <c r="E61" s="49">
        <v>0</v>
      </c>
      <c r="F61" s="50">
        <f t="shared" si="2"/>
        <v>0</v>
      </c>
      <c r="G61" s="51">
        <f t="shared" si="3"/>
        <v>0</v>
      </c>
    </row>
    <row r="62" spans="1:9" ht="15.6" customHeight="1" x14ac:dyDescent="0.25">
      <c r="A62" s="46"/>
      <c r="B62" s="47" t="s">
        <v>18</v>
      </c>
      <c r="C62" s="48">
        <f>SUM(C59)*0.3</f>
        <v>189.29999999999998</v>
      </c>
      <c r="D62" s="48" t="s">
        <v>2</v>
      </c>
      <c r="E62" s="49">
        <v>0</v>
      </c>
      <c r="F62" s="50">
        <f t="shared" si="2"/>
        <v>0</v>
      </c>
      <c r="G62" s="51">
        <f t="shared" si="3"/>
        <v>0</v>
      </c>
    </row>
    <row r="63" spans="1:9" ht="15.6" hidden="1" customHeight="1" outlineLevel="1" x14ac:dyDescent="0.25">
      <c r="A63" s="46"/>
      <c r="B63" s="52" t="s">
        <v>60</v>
      </c>
      <c r="C63" s="48"/>
      <c r="D63" s="48"/>
      <c r="E63" s="49"/>
      <c r="F63" s="50"/>
      <c r="G63" s="51"/>
    </row>
    <row r="64" spans="1:9" ht="27.6" customHeight="1" collapsed="1" x14ac:dyDescent="0.25">
      <c r="A64" s="82" t="s">
        <v>49</v>
      </c>
      <c r="B64" s="83"/>
      <c r="C64" s="83"/>
      <c r="D64" s="83"/>
      <c r="E64" s="83"/>
      <c r="F64" s="54">
        <f>SUM(F54:F62)</f>
        <v>0</v>
      </c>
      <c r="G64" s="55">
        <f>SUM(F64*1.2)</f>
        <v>0</v>
      </c>
      <c r="H64" s="6"/>
      <c r="I64" s="6"/>
    </row>
    <row r="65" spans="1:10" ht="38.450000000000003" customHeight="1" x14ac:dyDescent="0.25">
      <c r="A65" s="79" t="s">
        <v>44</v>
      </c>
      <c r="B65" s="80"/>
      <c r="C65" s="80"/>
      <c r="D65" s="80"/>
      <c r="E65" s="80"/>
      <c r="F65" s="80"/>
      <c r="G65" s="81"/>
      <c r="H65" s="14"/>
      <c r="I65" s="14"/>
    </row>
    <row r="66" spans="1:10" ht="15.6" customHeight="1" x14ac:dyDescent="0.25">
      <c r="A66" s="46"/>
      <c r="B66" s="56" t="s">
        <v>37</v>
      </c>
      <c r="C66" s="58"/>
      <c r="D66" s="48"/>
      <c r="E66" s="49"/>
      <c r="F66" s="50"/>
      <c r="G66" s="51"/>
    </row>
    <row r="67" spans="1:10" ht="15.6" customHeight="1" x14ac:dyDescent="0.25">
      <c r="A67" s="46"/>
      <c r="B67" s="47" t="s">
        <v>150</v>
      </c>
      <c r="C67" s="48">
        <v>961</v>
      </c>
      <c r="D67" s="48" t="s">
        <v>16</v>
      </c>
      <c r="E67" s="49">
        <v>0</v>
      </c>
      <c r="F67" s="50">
        <f t="shared" ref="F67:F75" si="4">SUM(E67*C67)</f>
        <v>0</v>
      </c>
      <c r="G67" s="51">
        <f t="shared" ref="G67:G76" si="5">SUM(F67*1.2)</f>
        <v>0</v>
      </c>
    </row>
    <row r="68" spans="1:10" ht="15.6" customHeight="1" x14ac:dyDescent="0.25">
      <c r="A68" s="46"/>
      <c r="B68" s="47" t="s">
        <v>45</v>
      </c>
      <c r="C68" s="48">
        <v>2669.76</v>
      </c>
      <c r="D68" s="48" t="s">
        <v>2</v>
      </c>
      <c r="E68" s="49">
        <v>0</v>
      </c>
      <c r="F68" s="50">
        <f t="shared" si="4"/>
        <v>0</v>
      </c>
      <c r="G68" s="51">
        <f t="shared" si="5"/>
        <v>0</v>
      </c>
    </row>
    <row r="69" spans="1:10" ht="27" customHeight="1" x14ac:dyDescent="0.25">
      <c r="A69" s="46"/>
      <c r="B69" s="47" t="s">
        <v>46</v>
      </c>
      <c r="C69" s="48">
        <f>SUM(C68)</f>
        <v>2669.76</v>
      </c>
      <c r="D69" s="48" t="s">
        <v>2</v>
      </c>
      <c r="E69" s="49">
        <v>0</v>
      </c>
      <c r="F69" s="50">
        <f t="shared" si="4"/>
        <v>0</v>
      </c>
      <c r="G69" s="51">
        <f t="shared" si="5"/>
        <v>0</v>
      </c>
    </row>
    <row r="70" spans="1:10" ht="24.75" x14ac:dyDescent="0.25">
      <c r="A70" s="46"/>
      <c r="B70" s="47" t="s">
        <v>151</v>
      </c>
      <c r="C70" s="48">
        <v>480</v>
      </c>
      <c r="D70" s="48" t="s">
        <v>16</v>
      </c>
      <c r="E70" s="49">
        <v>0</v>
      </c>
      <c r="F70" s="50">
        <f t="shared" si="4"/>
        <v>0</v>
      </c>
      <c r="G70" s="51">
        <f t="shared" si="5"/>
        <v>0</v>
      </c>
    </row>
    <row r="71" spans="1:10" ht="15.6" customHeight="1" x14ac:dyDescent="0.25">
      <c r="A71" s="46"/>
      <c r="B71" s="47" t="s">
        <v>47</v>
      </c>
      <c r="C71" s="48">
        <v>2669.76</v>
      </c>
      <c r="D71" s="48" t="s">
        <v>2</v>
      </c>
      <c r="E71" s="49">
        <v>0</v>
      </c>
      <c r="F71" s="50">
        <f t="shared" si="4"/>
        <v>0</v>
      </c>
      <c r="G71" s="51">
        <f t="shared" si="5"/>
        <v>0</v>
      </c>
    </row>
    <row r="72" spans="1:10" ht="15.6" customHeight="1" x14ac:dyDescent="0.25">
      <c r="A72" s="46"/>
      <c r="B72" s="47" t="s">
        <v>48</v>
      </c>
      <c r="C72" s="48">
        <f>SUM(C71)</f>
        <v>2669.76</v>
      </c>
      <c r="D72" s="48" t="s">
        <v>2</v>
      </c>
      <c r="E72" s="49">
        <v>0</v>
      </c>
      <c r="F72" s="50">
        <f t="shared" si="4"/>
        <v>0</v>
      </c>
      <c r="G72" s="51">
        <f t="shared" si="5"/>
        <v>0</v>
      </c>
    </row>
    <row r="73" spans="1:10" x14ac:dyDescent="0.25">
      <c r="A73" s="46"/>
      <c r="B73" s="47" t="s">
        <v>152</v>
      </c>
      <c r="C73" s="48">
        <v>145</v>
      </c>
      <c r="D73" s="48" t="s">
        <v>16</v>
      </c>
      <c r="E73" s="49">
        <v>0</v>
      </c>
      <c r="F73" s="50">
        <f t="shared" si="4"/>
        <v>0</v>
      </c>
      <c r="G73" s="51">
        <f t="shared" si="5"/>
        <v>0</v>
      </c>
    </row>
    <row r="74" spans="1:10" ht="15.6" customHeight="1" x14ac:dyDescent="0.25">
      <c r="A74" s="46"/>
      <c r="B74" s="47" t="s">
        <v>47</v>
      </c>
      <c r="C74" s="48">
        <v>2052</v>
      </c>
      <c r="D74" s="48" t="s">
        <v>2</v>
      </c>
      <c r="E74" s="49">
        <v>0</v>
      </c>
      <c r="F74" s="50">
        <f t="shared" si="4"/>
        <v>0</v>
      </c>
      <c r="G74" s="51">
        <f t="shared" si="5"/>
        <v>0</v>
      </c>
    </row>
    <row r="75" spans="1:10" ht="15.6" customHeight="1" x14ac:dyDescent="0.25">
      <c r="A75" s="46"/>
      <c r="B75" s="47" t="s">
        <v>48</v>
      </c>
      <c r="C75" s="48">
        <f>SUM(C74)</f>
        <v>2052</v>
      </c>
      <c r="D75" s="48" t="s">
        <v>2</v>
      </c>
      <c r="E75" s="49">
        <v>0</v>
      </c>
      <c r="F75" s="50">
        <f t="shared" si="4"/>
        <v>0</v>
      </c>
      <c r="G75" s="51">
        <f t="shared" si="5"/>
        <v>0</v>
      </c>
    </row>
    <row r="76" spans="1:10" ht="30.6" customHeight="1" x14ac:dyDescent="0.25">
      <c r="A76" s="82" t="s">
        <v>50</v>
      </c>
      <c r="B76" s="83"/>
      <c r="C76" s="83"/>
      <c r="D76" s="83"/>
      <c r="E76" s="83"/>
      <c r="F76" s="54">
        <f>SUM(F67:F75)</f>
        <v>0</v>
      </c>
      <c r="G76" s="55">
        <f t="shared" si="5"/>
        <v>0</v>
      </c>
      <c r="H76" s="6"/>
      <c r="I76" s="6"/>
    </row>
    <row r="77" spans="1:10" ht="45.6" customHeight="1" x14ac:dyDescent="0.25">
      <c r="A77" s="79" t="s">
        <v>154</v>
      </c>
      <c r="B77" s="80"/>
      <c r="C77" s="80"/>
      <c r="D77" s="80"/>
      <c r="E77" s="80"/>
      <c r="F77" s="80"/>
      <c r="G77" s="81"/>
      <c r="J77" s="5"/>
    </row>
    <row r="78" spans="1:10" x14ac:dyDescent="0.25">
      <c r="A78" s="46"/>
      <c r="B78" s="47" t="s">
        <v>153</v>
      </c>
      <c r="C78" s="48">
        <v>617.76</v>
      </c>
      <c r="D78" s="48" t="s">
        <v>2</v>
      </c>
      <c r="E78" s="49">
        <v>0</v>
      </c>
      <c r="F78" s="50">
        <f>SUM(C78*E78)</f>
        <v>0</v>
      </c>
      <c r="G78" s="51">
        <f>SUM(F78*1.2)</f>
        <v>0</v>
      </c>
      <c r="H78" s="5"/>
      <c r="I78" s="5"/>
      <c r="J78" s="5"/>
    </row>
    <row r="79" spans="1:10" x14ac:dyDescent="0.25">
      <c r="A79" s="46"/>
      <c r="B79" s="59" t="s">
        <v>155</v>
      </c>
      <c r="C79" s="48">
        <v>617.76</v>
      </c>
      <c r="D79" s="48" t="s">
        <v>2</v>
      </c>
      <c r="E79" s="49">
        <v>0</v>
      </c>
      <c r="F79" s="50">
        <f>SUM(C79*E79)</f>
        <v>0</v>
      </c>
      <c r="G79" s="51">
        <f>SUM(F79*1.2)</f>
        <v>0</v>
      </c>
      <c r="H79" s="5"/>
      <c r="I79" s="5"/>
    </row>
    <row r="80" spans="1:10" ht="15.6" customHeight="1" outlineLevel="1" x14ac:dyDescent="0.25">
      <c r="A80" s="46"/>
      <c r="B80" s="52"/>
      <c r="C80" s="48"/>
      <c r="D80" s="48"/>
      <c r="E80" s="49"/>
      <c r="F80" s="50"/>
      <c r="G80" s="51"/>
    </row>
    <row r="81" spans="1:10" ht="30" customHeight="1" x14ac:dyDescent="0.25">
      <c r="A81" s="77" t="s">
        <v>156</v>
      </c>
      <c r="B81" s="78"/>
      <c r="C81" s="78"/>
      <c r="D81" s="78"/>
      <c r="E81" s="78"/>
      <c r="F81" s="54">
        <f>SUM(F78:F79)</f>
        <v>0</v>
      </c>
      <c r="G81" s="55">
        <f>SUM(F81*1.2)</f>
        <v>0</v>
      </c>
      <c r="H81" s="13"/>
      <c r="I81" s="6"/>
      <c r="J81" s="5"/>
    </row>
    <row r="82" spans="1:10" ht="45.6" customHeight="1" x14ac:dyDescent="0.25">
      <c r="A82" s="79" t="s">
        <v>157</v>
      </c>
      <c r="B82" s="80"/>
      <c r="C82" s="80"/>
      <c r="D82" s="80"/>
      <c r="E82" s="80"/>
      <c r="F82" s="80"/>
      <c r="G82" s="81"/>
      <c r="J82" s="5"/>
    </row>
    <row r="83" spans="1:10" x14ac:dyDescent="0.25">
      <c r="A83" s="46"/>
      <c r="B83" s="47" t="s">
        <v>158</v>
      </c>
      <c r="C83" s="48">
        <v>617.76</v>
      </c>
      <c r="D83" s="48" t="s">
        <v>2</v>
      </c>
      <c r="E83" s="49">
        <v>0</v>
      </c>
      <c r="F83" s="50">
        <f>SUM(C83*E83)</f>
        <v>0</v>
      </c>
      <c r="G83" s="51">
        <f>SUM(F83*1.2)</f>
        <v>0</v>
      </c>
      <c r="H83" s="5"/>
      <c r="I83" s="5"/>
      <c r="J83" s="5"/>
    </row>
    <row r="84" spans="1:10" ht="24.75" x14ac:dyDescent="0.25">
      <c r="A84" s="46"/>
      <c r="B84" s="59" t="s">
        <v>160</v>
      </c>
      <c r="C84" s="48">
        <v>340</v>
      </c>
      <c r="D84" s="48" t="s">
        <v>7</v>
      </c>
      <c r="E84" s="49">
        <v>0</v>
      </c>
      <c r="F84" s="50">
        <f>SUM(C84*E84)</f>
        <v>0</v>
      </c>
      <c r="G84" s="51">
        <f>SUM(F84*1.2)</f>
        <v>0</v>
      </c>
      <c r="H84" s="5"/>
      <c r="I84" s="5"/>
    </row>
    <row r="85" spans="1:10" x14ac:dyDescent="0.25">
      <c r="A85" s="46"/>
      <c r="B85" s="59" t="s">
        <v>155</v>
      </c>
      <c r="C85" s="48">
        <v>617.76</v>
      </c>
      <c r="D85" s="48" t="s">
        <v>2</v>
      </c>
      <c r="E85" s="49">
        <v>0</v>
      </c>
      <c r="F85" s="50">
        <f>SUM(C85*E85)</f>
        <v>0</v>
      </c>
      <c r="G85" s="51">
        <f>SUM(F85*1.2)</f>
        <v>0</v>
      </c>
      <c r="H85" s="5"/>
      <c r="I85" s="5"/>
    </row>
    <row r="86" spans="1:10" ht="15.6" customHeight="1" outlineLevel="1" x14ac:dyDescent="0.25">
      <c r="A86" s="46"/>
      <c r="B86" s="52"/>
      <c r="C86" s="48"/>
      <c r="D86" s="48"/>
      <c r="E86" s="49"/>
      <c r="F86" s="50"/>
      <c r="G86" s="51"/>
    </row>
    <row r="87" spans="1:10" ht="30" customHeight="1" x14ac:dyDescent="0.25">
      <c r="A87" s="77" t="s">
        <v>159</v>
      </c>
      <c r="B87" s="78"/>
      <c r="C87" s="78"/>
      <c r="D87" s="78"/>
      <c r="E87" s="78"/>
      <c r="F87" s="54">
        <f>SUM(F83:F85)</f>
        <v>0</v>
      </c>
      <c r="G87" s="55">
        <f>SUM(F87*1.2)</f>
        <v>0</v>
      </c>
      <c r="H87" s="13"/>
      <c r="I87" s="6"/>
      <c r="J87" s="5"/>
    </row>
    <row r="88" spans="1:10" ht="45.6" customHeight="1" x14ac:dyDescent="0.25">
      <c r="A88" s="79" t="s">
        <v>59</v>
      </c>
      <c r="B88" s="80"/>
      <c r="C88" s="80"/>
      <c r="D88" s="80"/>
      <c r="E88" s="80"/>
      <c r="F88" s="80"/>
      <c r="G88" s="81"/>
      <c r="J88" s="5"/>
    </row>
    <row r="89" spans="1:10" ht="36.75" x14ac:dyDescent="0.25">
      <c r="A89" s="46"/>
      <c r="B89" s="47" t="s">
        <v>161</v>
      </c>
      <c r="C89" s="48">
        <v>2052</v>
      </c>
      <c r="D89" s="48" t="s">
        <v>2</v>
      </c>
      <c r="E89" s="49">
        <v>0</v>
      </c>
      <c r="F89" s="50">
        <f>SUM(C89*E89)</f>
        <v>0</v>
      </c>
      <c r="G89" s="51">
        <f>SUM(F89*1.2)</f>
        <v>0</v>
      </c>
      <c r="H89" s="5"/>
      <c r="I89" s="5"/>
      <c r="J89" s="5"/>
    </row>
    <row r="90" spans="1:10" ht="15.6" customHeight="1" x14ac:dyDescent="0.25">
      <c r="A90" s="46"/>
      <c r="B90" s="47" t="s">
        <v>164</v>
      </c>
      <c r="C90" s="48">
        <v>360</v>
      </c>
      <c r="D90" s="48" t="s">
        <v>21</v>
      </c>
      <c r="E90" s="49">
        <v>0</v>
      </c>
      <c r="F90" s="50">
        <f>SUM(C90*E90)</f>
        <v>0</v>
      </c>
      <c r="G90" s="51">
        <f>SUM(F90*1.2)</f>
        <v>0</v>
      </c>
      <c r="H90" s="5"/>
      <c r="I90" s="5"/>
    </row>
    <row r="91" spans="1:10" ht="15.6" customHeight="1" x14ac:dyDescent="0.25">
      <c r="A91" s="46"/>
      <c r="B91" s="47" t="s">
        <v>126</v>
      </c>
      <c r="C91" s="48">
        <v>600</v>
      </c>
      <c r="D91" s="48" t="s">
        <v>7</v>
      </c>
      <c r="E91" s="49">
        <v>0</v>
      </c>
      <c r="F91" s="50">
        <f>SUM(C91*E91)</f>
        <v>0</v>
      </c>
      <c r="G91" s="51">
        <f>SUM(F91*1.2)</f>
        <v>0</v>
      </c>
      <c r="J91" s="5"/>
    </row>
    <row r="92" spans="1:10" ht="15.6" customHeight="1" x14ac:dyDescent="0.25">
      <c r="A92" s="46"/>
      <c r="B92" s="47" t="s">
        <v>70</v>
      </c>
      <c r="C92" s="48">
        <v>350</v>
      </c>
      <c r="D92" s="48" t="s">
        <v>7</v>
      </c>
      <c r="E92" s="49">
        <v>0</v>
      </c>
      <c r="F92" s="50">
        <f>SUM(C92*E92)</f>
        <v>0</v>
      </c>
      <c r="G92" s="51">
        <f>SUM(F92*1.2)</f>
        <v>0</v>
      </c>
      <c r="J92" s="5"/>
    </row>
    <row r="93" spans="1:10" ht="37.15" customHeight="1" x14ac:dyDescent="0.25">
      <c r="A93" s="46"/>
      <c r="B93" s="47" t="s">
        <v>162</v>
      </c>
      <c r="C93" s="48">
        <v>320</v>
      </c>
      <c r="D93" s="48" t="s">
        <v>7</v>
      </c>
      <c r="E93" s="49">
        <v>0</v>
      </c>
      <c r="F93" s="50">
        <f>SUM(C93*E93)</f>
        <v>0</v>
      </c>
      <c r="G93" s="51">
        <f>SUM(F93*1.2)</f>
        <v>0</v>
      </c>
      <c r="H93" s="5"/>
      <c r="I93" s="5"/>
    </row>
    <row r="94" spans="1:10" ht="14.45" customHeight="1" outlineLevel="1" x14ac:dyDescent="0.25">
      <c r="A94" s="46"/>
      <c r="B94" s="60" t="s">
        <v>163</v>
      </c>
      <c r="C94" s="48"/>
      <c r="D94" s="48"/>
      <c r="E94" s="49"/>
      <c r="F94" s="50"/>
      <c r="G94" s="51"/>
      <c r="H94" s="5"/>
      <c r="I94" s="5"/>
    </row>
    <row r="95" spans="1:10" ht="15.6" customHeight="1" x14ac:dyDescent="0.25">
      <c r="A95" s="46"/>
      <c r="B95" s="47" t="s">
        <v>68</v>
      </c>
      <c r="C95" s="48">
        <v>42</v>
      </c>
      <c r="D95" s="48" t="s">
        <v>22</v>
      </c>
      <c r="E95" s="49">
        <v>0</v>
      </c>
      <c r="F95" s="50">
        <f>SUM(C95*E95)</f>
        <v>0</v>
      </c>
      <c r="G95" s="51">
        <f>SUM(F95*1.2)</f>
        <v>0</v>
      </c>
    </row>
    <row r="96" spans="1:10" ht="15.6" customHeight="1" outlineLevel="1" x14ac:dyDescent="0.25">
      <c r="A96" s="46"/>
      <c r="B96" s="52" t="s">
        <v>165</v>
      </c>
      <c r="C96" s="48"/>
      <c r="D96" s="48"/>
      <c r="E96" s="49"/>
      <c r="F96" s="50"/>
      <c r="G96" s="51"/>
    </row>
    <row r="97" spans="1:10" ht="15.6" customHeight="1" x14ac:dyDescent="0.25">
      <c r="A97" s="46"/>
      <c r="B97" s="47" t="s">
        <v>96</v>
      </c>
      <c r="C97" s="48">
        <v>25</v>
      </c>
      <c r="D97" s="48" t="s">
        <v>22</v>
      </c>
      <c r="E97" s="49">
        <v>0</v>
      </c>
      <c r="F97" s="50">
        <f>SUM(C97*E97)</f>
        <v>0</v>
      </c>
      <c r="G97" s="51">
        <f>SUM(F97*1.2)</f>
        <v>0</v>
      </c>
    </row>
    <row r="98" spans="1:10" ht="15.6" customHeight="1" outlineLevel="1" x14ac:dyDescent="0.25">
      <c r="A98" s="46"/>
      <c r="B98" s="52" t="s">
        <v>166</v>
      </c>
      <c r="C98" s="48"/>
      <c r="D98" s="48"/>
      <c r="E98" s="49"/>
      <c r="F98" s="50"/>
      <c r="G98" s="51"/>
    </row>
    <row r="99" spans="1:10" x14ac:dyDescent="0.25">
      <c r="A99" s="46"/>
      <c r="B99" s="59" t="s">
        <v>69</v>
      </c>
      <c r="C99" s="48">
        <v>2052</v>
      </c>
      <c r="D99" s="48" t="s">
        <v>2</v>
      </c>
      <c r="E99" s="49">
        <v>0</v>
      </c>
      <c r="F99" s="50">
        <f>SUM(C99*E99)</f>
        <v>0</v>
      </c>
      <c r="G99" s="51">
        <f>SUM(F99*1.2)</f>
        <v>0</v>
      </c>
      <c r="H99" s="5"/>
      <c r="I99" s="5"/>
    </row>
    <row r="100" spans="1:10" ht="15.6" customHeight="1" outlineLevel="1" x14ac:dyDescent="0.25">
      <c r="A100" s="46"/>
      <c r="B100" s="52"/>
      <c r="C100" s="48"/>
      <c r="D100" s="48"/>
      <c r="E100" s="49"/>
      <c r="F100" s="50"/>
      <c r="G100" s="51"/>
    </row>
    <row r="101" spans="1:10" ht="30" customHeight="1" x14ac:dyDescent="0.25">
      <c r="A101" s="77" t="s">
        <v>26</v>
      </c>
      <c r="B101" s="78"/>
      <c r="C101" s="78"/>
      <c r="D101" s="78"/>
      <c r="E101" s="78"/>
      <c r="F101" s="54">
        <f>SUM(F89:F99)</f>
        <v>0</v>
      </c>
      <c r="G101" s="55">
        <f>SUM(F101*1.2)</f>
        <v>0</v>
      </c>
      <c r="H101" s="13"/>
      <c r="I101" s="6"/>
      <c r="J101" s="5"/>
    </row>
    <row r="102" spans="1:10" ht="39" customHeight="1" x14ac:dyDescent="0.25">
      <c r="A102" s="79" t="s">
        <v>40</v>
      </c>
      <c r="B102" s="80"/>
      <c r="C102" s="80"/>
      <c r="D102" s="80"/>
      <c r="E102" s="80"/>
      <c r="F102" s="80"/>
      <c r="G102" s="81"/>
      <c r="H102" s="12"/>
    </row>
    <row r="103" spans="1:10" ht="16.5" customHeight="1" x14ac:dyDescent="0.25">
      <c r="A103" s="61"/>
      <c r="B103" s="62" t="s">
        <v>71</v>
      </c>
      <c r="C103" s="63"/>
      <c r="D103" s="63"/>
      <c r="E103" s="63"/>
      <c r="F103" s="63"/>
      <c r="G103" s="64"/>
      <c r="H103" s="12"/>
    </row>
    <row r="104" spans="1:10" x14ac:dyDescent="0.25">
      <c r="A104" s="46"/>
      <c r="B104" s="47" t="s">
        <v>72</v>
      </c>
      <c r="C104" s="48">
        <v>1</v>
      </c>
      <c r="D104" s="48" t="s">
        <v>73</v>
      </c>
      <c r="E104" s="50">
        <v>0</v>
      </c>
      <c r="F104" s="50">
        <f t="shared" ref="F104:F126" si="6">SUM(C104*E104)</f>
        <v>0</v>
      </c>
      <c r="G104" s="51">
        <f t="shared" ref="G104:G130" si="7">SUM(F104*1.2)</f>
        <v>0</v>
      </c>
      <c r="H104" s="5"/>
      <c r="I104" s="5"/>
    </row>
    <row r="105" spans="1:10" ht="25.5" x14ac:dyDescent="0.25">
      <c r="A105" s="46"/>
      <c r="B105" s="47" t="s">
        <v>74</v>
      </c>
      <c r="C105" s="48">
        <v>2</v>
      </c>
      <c r="D105" s="48" t="s">
        <v>75</v>
      </c>
      <c r="E105" s="50">
        <v>0</v>
      </c>
      <c r="F105" s="50">
        <f t="shared" si="6"/>
        <v>0</v>
      </c>
      <c r="G105" s="51">
        <f t="shared" si="7"/>
        <v>0</v>
      </c>
      <c r="H105" s="5"/>
      <c r="I105" s="5"/>
    </row>
    <row r="106" spans="1:10" x14ac:dyDescent="0.25">
      <c r="A106" s="46"/>
      <c r="B106" s="47" t="s">
        <v>76</v>
      </c>
      <c r="C106" s="48">
        <v>2</v>
      </c>
      <c r="D106" s="48" t="s">
        <v>75</v>
      </c>
      <c r="E106" s="50">
        <v>0</v>
      </c>
      <c r="F106" s="50">
        <f t="shared" si="6"/>
        <v>0</v>
      </c>
      <c r="G106" s="51">
        <f t="shared" si="7"/>
        <v>0</v>
      </c>
      <c r="H106" s="5"/>
      <c r="I106" s="5"/>
    </row>
    <row r="107" spans="1:10" x14ac:dyDescent="0.25">
      <c r="A107" s="46"/>
      <c r="B107" s="47" t="s">
        <v>77</v>
      </c>
      <c r="C107" s="48">
        <v>1</v>
      </c>
      <c r="D107" s="48" t="s">
        <v>75</v>
      </c>
      <c r="E107" s="50">
        <v>0</v>
      </c>
      <c r="F107" s="50">
        <f t="shared" si="6"/>
        <v>0</v>
      </c>
      <c r="G107" s="51">
        <f t="shared" si="7"/>
        <v>0</v>
      </c>
      <c r="H107" s="5"/>
      <c r="I107" s="5"/>
    </row>
    <row r="108" spans="1:10" ht="25.5" x14ac:dyDescent="0.25">
      <c r="A108" s="46"/>
      <c r="B108" s="47" t="s">
        <v>78</v>
      </c>
      <c r="C108" s="48">
        <v>1</v>
      </c>
      <c r="D108" s="48" t="s">
        <v>73</v>
      </c>
      <c r="E108" s="50">
        <v>0</v>
      </c>
      <c r="F108" s="50">
        <f t="shared" si="6"/>
        <v>0</v>
      </c>
      <c r="G108" s="51">
        <f t="shared" si="7"/>
        <v>0</v>
      </c>
      <c r="H108" s="5"/>
      <c r="I108" s="5"/>
    </row>
    <row r="109" spans="1:10" x14ac:dyDescent="0.25">
      <c r="A109" s="46"/>
      <c r="B109" s="47" t="s">
        <v>79</v>
      </c>
      <c r="C109" s="48">
        <v>1</v>
      </c>
      <c r="D109" s="48" t="s">
        <v>29</v>
      </c>
      <c r="E109" s="49">
        <v>0</v>
      </c>
      <c r="F109" s="50">
        <f t="shared" si="6"/>
        <v>0</v>
      </c>
      <c r="G109" s="51">
        <f t="shared" si="7"/>
        <v>0</v>
      </c>
      <c r="H109" s="5"/>
      <c r="I109" s="5"/>
    </row>
    <row r="110" spans="1:10" ht="15.75" x14ac:dyDescent="0.25">
      <c r="A110" s="46"/>
      <c r="B110" s="65" t="s">
        <v>80</v>
      </c>
      <c r="C110" s="48"/>
      <c r="D110" s="48"/>
      <c r="E110" s="50"/>
      <c r="F110" s="50"/>
      <c r="G110" s="51"/>
      <c r="H110" s="5"/>
      <c r="I110" s="5"/>
    </row>
    <row r="111" spans="1:10" x14ac:dyDescent="0.25">
      <c r="A111" s="46"/>
      <c r="B111" s="47" t="s">
        <v>122</v>
      </c>
      <c r="C111" s="48">
        <v>1</v>
      </c>
      <c r="D111" s="48" t="s">
        <v>9</v>
      </c>
      <c r="E111" s="50">
        <v>0</v>
      </c>
      <c r="F111" s="50">
        <f t="shared" ref="F111:F120" si="8">SUM(C111*E111)</f>
        <v>0</v>
      </c>
      <c r="G111" s="51">
        <f t="shared" si="7"/>
        <v>0</v>
      </c>
      <c r="H111" s="12"/>
    </row>
    <row r="112" spans="1:10" x14ac:dyDescent="0.25">
      <c r="A112" s="46"/>
      <c r="B112" s="47" t="s">
        <v>81</v>
      </c>
      <c r="C112" s="48">
        <v>1</v>
      </c>
      <c r="D112" s="48" t="s">
        <v>75</v>
      </c>
      <c r="E112" s="50">
        <v>0</v>
      </c>
      <c r="F112" s="50">
        <f t="shared" si="8"/>
        <v>0</v>
      </c>
      <c r="G112" s="51">
        <f t="shared" si="7"/>
        <v>0</v>
      </c>
      <c r="H112" s="12"/>
    </row>
    <row r="113" spans="1:9" x14ac:dyDescent="0.25">
      <c r="A113" s="46"/>
      <c r="B113" s="47" t="s">
        <v>82</v>
      </c>
      <c r="C113" s="48">
        <v>2</v>
      </c>
      <c r="D113" s="48" t="s">
        <v>75</v>
      </c>
      <c r="E113" s="50">
        <v>0</v>
      </c>
      <c r="F113" s="50">
        <f t="shared" si="8"/>
        <v>0</v>
      </c>
      <c r="G113" s="51">
        <f t="shared" si="7"/>
        <v>0</v>
      </c>
      <c r="H113" s="12"/>
    </row>
    <row r="114" spans="1:9" x14ac:dyDescent="0.25">
      <c r="A114" s="46"/>
      <c r="B114" s="47" t="s">
        <v>83</v>
      </c>
      <c r="C114" s="48">
        <v>1</v>
      </c>
      <c r="D114" s="48" t="s">
        <v>75</v>
      </c>
      <c r="E114" s="50">
        <v>0</v>
      </c>
      <c r="F114" s="50">
        <f t="shared" si="8"/>
        <v>0</v>
      </c>
      <c r="G114" s="51">
        <f t="shared" si="7"/>
        <v>0</v>
      </c>
      <c r="H114" s="12"/>
    </row>
    <row r="115" spans="1:9" ht="25.5" x14ac:dyDescent="0.25">
      <c r="A115" s="46"/>
      <c r="B115" s="47" t="s">
        <v>84</v>
      </c>
      <c r="C115" s="48">
        <v>1</v>
      </c>
      <c r="D115" s="48" t="s">
        <v>75</v>
      </c>
      <c r="E115" s="50">
        <v>0</v>
      </c>
      <c r="F115" s="50">
        <f t="shared" si="8"/>
        <v>0</v>
      </c>
      <c r="G115" s="51">
        <f t="shared" si="7"/>
        <v>0</v>
      </c>
      <c r="H115" s="12"/>
    </row>
    <row r="116" spans="1:9" x14ac:dyDescent="0.25">
      <c r="A116" s="46"/>
      <c r="B116" s="47" t="s">
        <v>85</v>
      </c>
      <c r="C116" s="48">
        <v>1</v>
      </c>
      <c r="D116" s="48" t="s">
        <v>9</v>
      </c>
      <c r="E116" s="49">
        <v>0</v>
      </c>
      <c r="F116" s="50">
        <f t="shared" ref="F116" si="9">SUM(C116*E116)</f>
        <v>0</v>
      </c>
      <c r="G116" s="51">
        <f t="shared" si="7"/>
        <v>0</v>
      </c>
      <c r="H116" s="5"/>
      <c r="I116" s="5"/>
    </row>
    <row r="117" spans="1:9" ht="15.75" x14ac:dyDescent="0.25">
      <c r="A117" s="46"/>
      <c r="B117" s="65" t="s">
        <v>86</v>
      </c>
      <c r="C117" s="48"/>
      <c r="D117" s="48"/>
      <c r="E117" s="50"/>
      <c r="F117" s="50"/>
      <c r="G117" s="51"/>
      <c r="H117" s="12"/>
    </row>
    <row r="118" spans="1:9" ht="25.5" x14ac:dyDescent="0.25">
      <c r="A118" s="46"/>
      <c r="B118" s="47" t="s">
        <v>87</v>
      </c>
      <c r="C118" s="48">
        <v>2</v>
      </c>
      <c r="D118" s="48" t="s">
        <v>75</v>
      </c>
      <c r="E118" s="50">
        <v>0</v>
      </c>
      <c r="F118" s="50">
        <f t="shared" si="8"/>
        <v>0</v>
      </c>
      <c r="G118" s="51">
        <f t="shared" si="7"/>
        <v>0</v>
      </c>
      <c r="H118" s="12"/>
    </row>
    <row r="119" spans="1:9" x14ac:dyDescent="0.25">
      <c r="A119" s="46"/>
      <c r="B119" s="47" t="s">
        <v>88</v>
      </c>
      <c r="C119" s="48">
        <v>2</v>
      </c>
      <c r="D119" s="48" t="s">
        <v>75</v>
      </c>
      <c r="E119" s="50">
        <v>0</v>
      </c>
      <c r="F119" s="50">
        <f t="shared" si="8"/>
        <v>0</v>
      </c>
      <c r="G119" s="51">
        <f t="shared" si="7"/>
        <v>0</v>
      </c>
      <c r="H119" s="12"/>
    </row>
    <row r="120" spans="1:9" x14ac:dyDescent="0.25">
      <c r="A120" s="46"/>
      <c r="B120" s="47" t="s">
        <v>89</v>
      </c>
      <c r="C120" s="48">
        <v>2</v>
      </c>
      <c r="D120" s="48" t="s">
        <v>75</v>
      </c>
      <c r="E120" s="49">
        <v>0</v>
      </c>
      <c r="F120" s="50">
        <f t="shared" si="8"/>
        <v>0</v>
      </c>
      <c r="G120" s="51">
        <f t="shared" si="7"/>
        <v>0</v>
      </c>
      <c r="H120" s="5"/>
      <c r="I120" s="5"/>
    </row>
    <row r="121" spans="1:9" ht="15.75" x14ac:dyDescent="0.25">
      <c r="A121" s="46"/>
      <c r="B121" s="65" t="s">
        <v>90</v>
      </c>
      <c r="C121" s="48"/>
      <c r="D121" s="48"/>
      <c r="E121" s="50"/>
      <c r="F121" s="50"/>
      <c r="G121" s="51"/>
      <c r="H121" s="12"/>
    </row>
    <row r="122" spans="1:9" ht="27" customHeight="1" x14ac:dyDescent="0.25">
      <c r="A122" s="46"/>
      <c r="B122" s="47" t="s">
        <v>167</v>
      </c>
      <c r="C122" s="48">
        <v>2</v>
      </c>
      <c r="D122" s="48" t="s">
        <v>8</v>
      </c>
      <c r="E122" s="50">
        <v>0</v>
      </c>
      <c r="F122" s="50">
        <f t="shared" si="6"/>
        <v>0</v>
      </c>
      <c r="G122" s="51">
        <f t="shared" si="7"/>
        <v>0</v>
      </c>
      <c r="H122" s="12"/>
    </row>
    <row r="123" spans="1:9" ht="24.75" x14ac:dyDescent="0.25">
      <c r="A123" s="46"/>
      <c r="B123" s="47" t="s">
        <v>91</v>
      </c>
      <c r="C123" s="48">
        <v>4</v>
      </c>
      <c r="D123" s="48" t="s">
        <v>75</v>
      </c>
      <c r="E123" s="50">
        <v>0</v>
      </c>
      <c r="F123" s="50">
        <f t="shared" si="6"/>
        <v>0</v>
      </c>
      <c r="G123" s="51">
        <f t="shared" si="7"/>
        <v>0</v>
      </c>
      <c r="H123" s="5"/>
      <c r="I123" s="5"/>
    </row>
    <row r="124" spans="1:9" x14ac:dyDescent="0.25">
      <c r="A124" s="46"/>
      <c r="B124" s="47" t="s">
        <v>92</v>
      </c>
      <c r="C124" s="48">
        <v>4</v>
      </c>
      <c r="D124" s="48" t="s">
        <v>75</v>
      </c>
      <c r="E124" s="50">
        <v>0</v>
      </c>
      <c r="F124" s="50">
        <f t="shared" si="6"/>
        <v>0</v>
      </c>
      <c r="G124" s="51">
        <f t="shared" si="7"/>
        <v>0</v>
      </c>
      <c r="H124" s="5"/>
      <c r="I124" s="5"/>
    </row>
    <row r="125" spans="1:9" ht="27" customHeight="1" x14ac:dyDescent="0.25">
      <c r="A125" s="46"/>
      <c r="B125" s="47" t="s">
        <v>168</v>
      </c>
      <c r="C125" s="48">
        <v>2</v>
      </c>
      <c r="D125" s="48" t="s">
        <v>75</v>
      </c>
      <c r="E125" s="50">
        <v>0</v>
      </c>
      <c r="F125" s="50">
        <f t="shared" si="6"/>
        <v>0</v>
      </c>
      <c r="G125" s="51">
        <f t="shared" si="7"/>
        <v>0</v>
      </c>
      <c r="H125" s="12"/>
    </row>
    <row r="126" spans="1:9" x14ac:dyDescent="0.25">
      <c r="A126" s="46"/>
      <c r="B126" s="47" t="s">
        <v>93</v>
      </c>
      <c r="C126" s="48">
        <v>2</v>
      </c>
      <c r="D126" s="48" t="s">
        <v>75</v>
      </c>
      <c r="E126" s="49">
        <v>0</v>
      </c>
      <c r="F126" s="50">
        <f t="shared" si="6"/>
        <v>0</v>
      </c>
      <c r="G126" s="51">
        <f t="shared" si="7"/>
        <v>0</v>
      </c>
      <c r="H126" s="5"/>
      <c r="I126" s="5"/>
    </row>
    <row r="127" spans="1:9" ht="15.75" x14ac:dyDescent="0.25">
      <c r="A127" s="46"/>
      <c r="B127" s="65" t="s">
        <v>178</v>
      </c>
      <c r="C127" s="48"/>
      <c r="D127" s="48"/>
      <c r="E127" s="50"/>
      <c r="F127" s="50"/>
      <c r="G127" s="51"/>
      <c r="H127" s="12"/>
    </row>
    <row r="128" spans="1:9" ht="26.25" x14ac:dyDescent="0.25">
      <c r="A128" s="46"/>
      <c r="B128" s="66" t="s">
        <v>179</v>
      </c>
      <c r="C128" s="48">
        <v>2</v>
      </c>
      <c r="D128" s="48" t="s">
        <v>75</v>
      </c>
      <c r="E128" s="50">
        <v>0</v>
      </c>
      <c r="F128" s="50">
        <f t="shared" ref="F128:F129" si="10">SUM(C128*E128)</f>
        <v>0</v>
      </c>
      <c r="G128" s="51">
        <f t="shared" ref="G128:G129" si="11">SUM(F128*1.2)</f>
        <v>0</v>
      </c>
      <c r="H128" s="12"/>
    </row>
    <row r="129" spans="1:9" x14ac:dyDescent="0.25">
      <c r="A129" s="46"/>
      <c r="B129" s="47" t="s">
        <v>180</v>
      </c>
      <c r="C129" s="48">
        <v>2</v>
      </c>
      <c r="D129" s="48" t="s">
        <v>75</v>
      </c>
      <c r="E129" s="49">
        <v>0</v>
      </c>
      <c r="F129" s="50">
        <f t="shared" si="10"/>
        <v>0</v>
      </c>
      <c r="G129" s="51">
        <f t="shared" si="11"/>
        <v>0</v>
      </c>
      <c r="H129" s="5"/>
      <c r="I129" s="5"/>
    </row>
    <row r="130" spans="1:9" ht="26.45" customHeight="1" x14ac:dyDescent="0.25">
      <c r="A130" s="77" t="s">
        <v>27</v>
      </c>
      <c r="B130" s="78"/>
      <c r="C130" s="78"/>
      <c r="D130" s="78"/>
      <c r="E130" s="78"/>
      <c r="F130" s="67">
        <f>SUM(F103:F129)</f>
        <v>0</v>
      </c>
      <c r="G130" s="68">
        <f t="shared" si="7"/>
        <v>0</v>
      </c>
      <c r="H130" s="13"/>
      <c r="I130" s="6"/>
    </row>
    <row r="131" spans="1:9" ht="35.450000000000003" customHeight="1" x14ac:dyDescent="0.25">
      <c r="A131" s="79" t="s">
        <v>41</v>
      </c>
      <c r="B131" s="80"/>
      <c r="C131" s="80"/>
      <c r="D131" s="80"/>
      <c r="E131" s="80"/>
      <c r="F131" s="80"/>
      <c r="G131" s="81"/>
      <c r="H131" s="12"/>
    </row>
    <row r="132" spans="1:9" ht="27" customHeight="1" x14ac:dyDescent="0.25">
      <c r="A132" s="46"/>
      <c r="B132" s="47" t="s">
        <v>171</v>
      </c>
      <c r="C132" s="48">
        <v>264</v>
      </c>
      <c r="D132" s="69" t="s">
        <v>2</v>
      </c>
      <c r="E132" s="50">
        <v>0</v>
      </c>
      <c r="F132" s="50">
        <f>SUM(C132*E132)</f>
        <v>0</v>
      </c>
      <c r="G132" s="51">
        <f>SUM(F132*1.2)</f>
        <v>0</v>
      </c>
      <c r="H132" s="12"/>
    </row>
    <row r="133" spans="1:9" ht="15.6" customHeight="1" outlineLevel="1" x14ac:dyDescent="0.25">
      <c r="A133" s="46"/>
      <c r="B133" s="52" t="s">
        <v>169</v>
      </c>
      <c r="C133" s="48"/>
      <c r="D133" s="69"/>
      <c r="E133" s="50"/>
      <c r="F133" s="50"/>
      <c r="G133" s="51"/>
      <c r="H133" s="12"/>
    </row>
    <row r="134" spans="1:9" ht="15.6" customHeight="1" outlineLevel="1" x14ac:dyDescent="0.25">
      <c r="A134" s="46"/>
      <c r="B134" s="52" t="s">
        <v>170</v>
      </c>
      <c r="C134" s="48"/>
      <c r="D134" s="69"/>
      <c r="E134" s="50"/>
      <c r="F134" s="50"/>
      <c r="G134" s="51"/>
      <c r="H134" s="12"/>
    </row>
    <row r="135" spans="1:9" ht="26.25" customHeight="1" x14ac:dyDescent="0.25">
      <c r="A135" s="46"/>
      <c r="B135" s="47" t="s">
        <v>17</v>
      </c>
      <c r="C135" s="48">
        <v>264</v>
      </c>
      <c r="D135" s="69" t="s">
        <v>7</v>
      </c>
      <c r="E135" s="50">
        <v>0</v>
      </c>
      <c r="F135" s="50">
        <f>SUM(C135*E135)</f>
        <v>0</v>
      </c>
      <c r="G135" s="51">
        <f>SUM(F135*1.2)</f>
        <v>0</v>
      </c>
      <c r="H135" s="12"/>
    </row>
    <row r="136" spans="1:9" ht="15.6" customHeight="1" outlineLevel="1" x14ac:dyDescent="0.25">
      <c r="A136" s="46"/>
      <c r="B136" s="52" t="s">
        <v>169</v>
      </c>
      <c r="C136" s="48"/>
      <c r="D136" s="69"/>
      <c r="E136" s="50"/>
      <c r="F136" s="50"/>
      <c r="G136" s="51"/>
      <c r="H136" s="12"/>
    </row>
    <row r="137" spans="1:9" ht="15.6" customHeight="1" outlineLevel="1" x14ac:dyDescent="0.25">
      <c r="A137" s="46"/>
      <c r="B137" s="52" t="s">
        <v>170</v>
      </c>
      <c r="C137" s="48"/>
      <c r="D137" s="69"/>
      <c r="E137" s="50"/>
      <c r="F137" s="50"/>
      <c r="G137" s="51"/>
      <c r="H137" s="12"/>
    </row>
    <row r="138" spans="1:9" ht="26.45" customHeight="1" x14ac:dyDescent="0.25">
      <c r="A138" s="46"/>
      <c r="B138" s="47" t="s">
        <v>124</v>
      </c>
      <c r="C138" s="48">
        <v>16</v>
      </c>
      <c r="D138" s="69" t="s">
        <v>8</v>
      </c>
      <c r="E138" s="50">
        <v>0</v>
      </c>
      <c r="F138" s="50">
        <f t="shared" ref="F138:F149" si="12">SUM(C138*E138)</f>
        <v>0</v>
      </c>
      <c r="G138" s="51">
        <f t="shared" ref="G138:G149" si="13">SUM(F138*1.2)</f>
        <v>0</v>
      </c>
      <c r="H138" s="12"/>
    </row>
    <row r="139" spans="1:9" ht="26.45" customHeight="1" x14ac:dyDescent="0.25">
      <c r="A139" s="46"/>
      <c r="B139" s="47" t="s">
        <v>125</v>
      </c>
      <c r="C139" s="48">
        <v>6</v>
      </c>
      <c r="D139" s="69" t="s">
        <v>8</v>
      </c>
      <c r="E139" s="50">
        <v>0</v>
      </c>
      <c r="F139" s="50">
        <f t="shared" si="12"/>
        <v>0</v>
      </c>
      <c r="G139" s="51">
        <f t="shared" si="13"/>
        <v>0</v>
      </c>
      <c r="H139" s="12"/>
    </row>
    <row r="140" spans="1:9" ht="26.45" customHeight="1" x14ac:dyDescent="0.25">
      <c r="A140" s="46"/>
      <c r="B140" s="47" t="s">
        <v>123</v>
      </c>
      <c r="C140" s="48">
        <v>145</v>
      </c>
      <c r="D140" s="69" t="s">
        <v>8</v>
      </c>
      <c r="E140" s="50">
        <v>0</v>
      </c>
      <c r="F140" s="50">
        <f t="shared" si="12"/>
        <v>0</v>
      </c>
      <c r="G140" s="51">
        <f t="shared" si="13"/>
        <v>0</v>
      </c>
      <c r="H140" s="12"/>
    </row>
    <row r="141" spans="1:9" ht="15.6" customHeight="1" x14ac:dyDescent="0.25">
      <c r="A141" s="46"/>
      <c r="B141" s="47" t="s">
        <v>97</v>
      </c>
      <c r="C141" s="48">
        <v>82</v>
      </c>
      <c r="D141" s="69" t="s">
        <v>8</v>
      </c>
      <c r="E141" s="49">
        <v>0</v>
      </c>
      <c r="F141" s="50">
        <f t="shared" si="12"/>
        <v>0</v>
      </c>
      <c r="G141" s="51">
        <f t="shared" si="13"/>
        <v>0</v>
      </c>
      <c r="H141" s="12"/>
    </row>
    <row r="142" spans="1:9" ht="15.6" customHeight="1" x14ac:dyDescent="0.25">
      <c r="A142" s="46"/>
      <c r="B142" s="47" t="s">
        <v>98</v>
      </c>
      <c r="C142" s="48">
        <v>63</v>
      </c>
      <c r="D142" s="69" t="s">
        <v>8</v>
      </c>
      <c r="E142" s="49">
        <v>0</v>
      </c>
      <c r="F142" s="50">
        <f t="shared" si="12"/>
        <v>0</v>
      </c>
      <c r="G142" s="51">
        <f t="shared" si="13"/>
        <v>0</v>
      </c>
      <c r="H142" s="12"/>
    </row>
    <row r="143" spans="1:9" x14ac:dyDescent="0.25">
      <c r="A143" s="46"/>
      <c r="B143" s="47" t="s">
        <v>172</v>
      </c>
      <c r="C143" s="48">
        <v>279</v>
      </c>
      <c r="D143" s="69" t="s">
        <v>24</v>
      </c>
      <c r="E143" s="50">
        <v>0</v>
      </c>
      <c r="F143" s="50">
        <f t="shared" si="12"/>
        <v>0</v>
      </c>
      <c r="G143" s="51">
        <f t="shared" si="13"/>
        <v>0</v>
      </c>
      <c r="H143" s="12"/>
    </row>
    <row r="144" spans="1:9" ht="15.6" customHeight="1" x14ac:dyDescent="0.25">
      <c r="A144" s="46"/>
      <c r="B144" s="47" t="s">
        <v>99</v>
      </c>
      <c r="C144" s="48">
        <v>6</v>
      </c>
      <c r="D144" s="69" t="s">
        <v>8</v>
      </c>
      <c r="E144" s="50">
        <v>0</v>
      </c>
      <c r="F144" s="50">
        <f t="shared" si="12"/>
        <v>0</v>
      </c>
      <c r="G144" s="51">
        <f t="shared" si="13"/>
        <v>0</v>
      </c>
      <c r="H144" s="12"/>
    </row>
    <row r="145" spans="1:8" ht="15.6" customHeight="1" x14ac:dyDescent="0.25">
      <c r="A145" s="46"/>
      <c r="B145" s="47" t="s">
        <v>100</v>
      </c>
      <c r="C145" s="48">
        <v>8</v>
      </c>
      <c r="D145" s="69" t="s">
        <v>8</v>
      </c>
      <c r="E145" s="50">
        <v>0</v>
      </c>
      <c r="F145" s="50">
        <f t="shared" si="12"/>
        <v>0</v>
      </c>
      <c r="G145" s="51">
        <f t="shared" si="13"/>
        <v>0</v>
      </c>
      <c r="H145" s="12"/>
    </row>
    <row r="146" spans="1:8" ht="15.6" customHeight="1" x14ac:dyDescent="0.25">
      <c r="A146" s="46"/>
      <c r="B146" s="47" t="s">
        <v>101</v>
      </c>
      <c r="C146" s="48">
        <v>8</v>
      </c>
      <c r="D146" s="69" t="s">
        <v>8</v>
      </c>
      <c r="E146" s="50">
        <v>0</v>
      </c>
      <c r="F146" s="50">
        <f t="shared" si="12"/>
        <v>0</v>
      </c>
      <c r="G146" s="51">
        <f t="shared" si="13"/>
        <v>0</v>
      </c>
      <c r="H146" s="12"/>
    </row>
    <row r="147" spans="1:8" ht="15.6" customHeight="1" x14ac:dyDescent="0.25">
      <c r="A147" s="46"/>
      <c r="B147" s="47" t="s">
        <v>102</v>
      </c>
      <c r="C147" s="48">
        <v>145</v>
      </c>
      <c r="D147" s="69" t="s">
        <v>8</v>
      </c>
      <c r="E147" s="50">
        <v>0</v>
      </c>
      <c r="F147" s="50">
        <f t="shared" si="12"/>
        <v>0</v>
      </c>
      <c r="G147" s="51">
        <f t="shared" si="13"/>
        <v>0</v>
      </c>
      <c r="H147" s="12"/>
    </row>
    <row r="148" spans="1:8" ht="15.6" customHeight="1" x14ac:dyDescent="0.25">
      <c r="A148" s="46"/>
      <c r="B148" s="47" t="s">
        <v>103</v>
      </c>
      <c r="C148" s="48">
        <v>82</v>
      </c>
      <c r="D148" s="69" t="s">
        <v>8</v>
      </c>
      <c r="E148" s="50">
        <v>0</v>
      </c>
      <c r="F148" s="50">
        <f t="shared" si="12"/>
        <v>0</v>
      </c>
      <c r="G148" s="51">
        <f t="shared" si="13"/>
        <v>0</v>
      </c>
      <c r="H148" s="12"/>
    </row>
    <row r="149" spans="1:8" ht="25.9" customHeight="1" x14ac:dyDescent="0.25">
      <c r="A149" s="46"/>
      <c r="B149" s="47" t="s">
        <v>173</v>
      </c>
      <c r="C149" s="48">
        <v>558</v>
      </c>
      <c r="D149" s="48" t="s">
        <v>7</v>
      </c>
      <c r="E149" s="50">
        <v>0</v>
      </c>
      <c r="F149" s="50">
        <f t="shared" si="12"/>
        <v>0</v>
      </c>
      <c r="G149" s="51">
        <f t="shared" si="13"/>
        <v>0</v>
      </c>
      <c r="H149" s="12"/>
    </row>
    <row r="150" spans="1:8" ht="25.9" customHeight="1" x14ac:dyDescent="0.25">
      <c r="A150" s="46"/>
      <c r="B150" s="47" t="s">
        <v>174</v>
      </c>
      <c r="C150" s="48">
        <v>2</v>
      </c>
      <c r="D150" s="48" t="s">
        <v>75</v>
      </c>
      <c r="E150" s="50">
        <v>0</v>
      </c>
      <c r="F150" s="50">
        <f t="shared" ref="F150" si="14">SUM(C150*E150)</f>
        <v>0</v>
      </c>
      <c r="G150" s="51">
        <f t="shared" ref="G150" si="15">SUM(F150*1.2)</f>
        <v>0</v>
      </c>
      <c r="H150" s="12"/>
    </row>
    <row r="151" spans="1:8" ht="25.9" customHeight="1" x14ac:dyDescent="0.25">
      <c r="A151" s="46"/>
      <c r="B151" s="47" t="s">
        <v>121</v>
      </c>
      <c r="C151" s="48">
        <v>2</v>
      </c>
      <c r="D151" s="48" t="s">
        <v>75</v>
      </c>
      <c r="E151" s="50">
        <v>0</v>
      </c>
      <c r="F151" s="50">
        <f t="shared" ref="F151" si="16">SUM(C151*E151)</f>
        <v>0</v>
      </c>
      <c r="G151" s="51">
        <f t="shared" ref="G151" si="17">SUM(F151*1.2)</f>
        <v>0</v>
      </c>
      <c r="H151" s="12"/>
    </row>
    <row r="152" spans="1:8" ht="24.75" x14ac:dyDescent="0.25">
      <c r="A152" s="46"/>
      <c r="B152" s="47" t="s">
        <v>104</v>
      </c>
      <c r="C152" s="69">
        <v>884.79</v>
      </c>
      <c r="D152" s="69" t="s">
        <v>2</v>
      </c>
      <c r="E152" s="49">
        <v>0</v>
      </c>
      <c r="F152" s="50">
        <f>SUM(C152*E152)</f>
        <v>0</v>
      </c>
      <c r="G152" s="51">
        <f>SUM(F152*1.2)</f>
        <v>0</v>
      </c>
      <c r="H152" s="12"/>
    </row>
    <row r="153" spans="1:8" ht="15.6" customHeight="1" outlineLevel="1" x14ac:dyDescent="0.25">
      <c r="A153" s="46"/>
      <c r="B153" s="52" t="s">
        <v>175</v>
      </c>
      <c r="C153" s="69"/>
      <c r="D153" s="69"/>
      <c r="E153" s="49"/>
      <c r="F153" s="50"/>
      <c r="G153" s="51"/>
      <c r="H153" s="12"/>
    </row>
    <row r="154" spans="1:8" ht="26.45" customHeight="1" x14ac:dyDescent="0.25">
      <c r="A154" s="46"/>
      <c r="B154" s="47" t="s">
        <v>105</v>
      </c>
      <c r="C154" s="48">
        <v>6</v>
      </c>
      <c r="D154" s="69" t="s">
        <v>8</v>
      </c>
      <c r="E154" s="50">
        <v>0</v>
      </c>
      <c r="F154" s="50">
        <f t="shared" ref="F154:F155" si="18">SUM(C154*E154)</f>
        <v>0</v>
      </c>
      <c r="G154" s="51">
        <f t="shared" ref="G154:G155" si="19">SUM(F154*1.2)</f>
        <v>0</v>
      </c>
      <c r="H154" s="12"/>
    </row>
    <row r="155" spans="1:8" ht="26.45" customHeight="1" x14ac:dyDescent="0.25">
      <c r="A155" s="46"/>
      <c r="B155" s="47" t="s">
        <v>106</v>
      </c>
      <c r="C155" s="48">
        <v>60</v>
      </c>
      <c r="D155" s="69" t="s">
        <v>8</v>
      </c>
      <c r="E155" s="50">
        <v>0</v>
      </c>
      <c r="F155" s="50">
        <f t="shared" si="18"/>
        <v>0</v>
      </c>
      <c r="G155" s="51">
        <f t="shared" si="19"/>
        <v>0</v>
      </c>
      <c r="H155" s="12"/>
    </row>
    <row r="156" spans="1:8" ht="15.6" customHeight="1" x14ac:dyDescent="0.25">
      <c r="A156" s="46"/>
      <c r="B156" s="70"/>
      <c r="C156" s="71"/>
      <c r="D156" s="71"/>
      <c r="E156" s="49"/>
      <c r="F156" s="50"/>
      <c r="G156" s="51"/>
      <c r="H156" s="12"/>
    </row>
    <row r="157" spans="1:8" x14ac:dyDescent="0.25">
      <c r="A157" s="46"/>
      <c r="B157" s="66" t="s">
        <v>107</v>
      </c>
      <c r="C157" s="69"/>
      <c r="D157" s="69"/>
      <c r="E157" s="49"/>
      <c r="F157" s="50"/>
      <c r="G157" s="51"/>
      <c r="H157" s="12"/>
    </row>
    <row r="158" spans="1:8" x14ac:dyDescent="0.25">
      <c r="A158" s="46"/>
      <c r="B158" s="47" t="s">
        <v>108</v>
      </c>
      <c r="C158" s="69">
        <v>24</v>
      </c>
      <c r="D158" s="69" t="s">
        <v>75</v>
      </c>
      <c r="E158" s="72">
        <v>0</v>
      </c>
      <c r="F158" s="50">
        <f t="shared" ref="F158:F169" si="20">SUM(C158*E158)</f>
        <v>0</v>
      </c>
      <c r="G158" s="51">
        <f t="shared" ref="G158:G169" si="21">SUM(F158*1.2)</f>
        <v>0</v>
      </c>
      <c r="H158" s="12"/>
    </row>
    <row r="159" spans="1:8" x14ac:dyDescent="0.25">
      <c r="A159" s="46"/>
      <c r="B159" s="47" t="s">
        <v>109</v>
      </c>
      <c r="C159" s="69">
        <v>4</v>
      </c>
      <c r="D159" s="69" t="s">
        <v>110</v>
      </c>
      <c r="E159" s="72">
        <v>0</v>
      </c>
      <c r="F159" s="50">
        <f t="shared" si="20"/>
        <v>0</v>
      </c>
      <c r="G159" s="51">
        <f t="shared" si="21"/>
        <v>0</v>
      </c>
      <c r="H159" s="12"/>
    </row>
    <row r="160" spans="1:8" ht="17.25" customHeight="1" x14ac:dyDescent="0.25">
      <c r="A160" s="46"/>
      <c r="B160" s="47" t="s">
        <v>111</v>
      </c>
      <c r="C160" s="69">
        <v>510</v>
      </c>
      <c r="D160" s="69" t="s">
        <v>75</v>
      </c>
      <c r="E160" s="72">
        <v>0</v>
      </c>
      <c r="F160" s="50">
        <f t="shared" si="20"/>
        <v>0</v>
      </c>
      <c r="G160" s="51">
        <f t="shared" si="21"/>
        <v>0</v>
      </c>
      <c r="H160" s="12"/>
    </row>
    <row r="161" spans="1:10" ht="17.25" customHeight="1" x14ac:dyDescent="0.25">
      <c r="A161" s="46"/>
      <c r="B161" s="47" t="s">
        <v>112</v>
      </c>
      <c r="C161" s="69">
        <v>90</v>
      </c>
      <c r="D161" s="69" t="s">
        <v>75</v>
      </c>
      <c r="E161" s="72">
        <v>0</v>
      </c>
      <c r="F161" s="50">
        <f t="shared" si="20"/>
        <v>0</v>
      </c>
      <c r="G161" s="51">
        <f t="shared" si="21"/>
        <v>0</v>
      </c>
      <c r="H161" s="12"/>
    </row>
    <row r="162" spans="1:10" ht="17.25" customHeight="1" x14ac:dyDescent="0.25">
      <c r="A162" s="46"/>
      <c r="B162" s="47" t="s">
        <v>113</v>
      </c>
      <c r="C162" s="69">
        <v>720</v>
      </c>
      <c r="D162" s="69" t="s">
        <v>75</v>
      </c>
      <c r="E162" s="72">
        <v>0</v>
      </c>
      <c r="F162" s="50">
        <f t="shared" si="20"/>
        <v>0</v>
      </c>
      <c r="G162" s="51">
        <f t="shared" si="21"/>
        <v>0</v>
      </c>
      <c r="H162" s="12"/>
    </row>
    <row r="163" spans="1:10" ht="17.25" customHeight="1" x14ac:dyDescent="0.25">
      <c r="A163" s="46"/>
      <c r="B163" s="47" t="s">
        <v>114</v>
      </c>
      <c r="C163" s="69">
        <v>2700</v>
      </c>
      <c r="D163" s="69" t="s">
        <v>75</v>
      </c>
      <c r="E163" s="72">
        <v>0</v>
      </c>
      <c r="F163" s="50">
        <f t="shared" si="20"/>
        <v>0</v>
      </c>
      <c r="G163" s="51">
        <f t="shared" si="21"/>
        <v>0</v>
      </c>
      <c r="H163" s="12"/>
    </row>
    <row r="164" spans="1:10" ht="17.25" customHeight="1" x14ac:dyDescent="0.25">
      <c r="A164" s="46"/>
      <c r="B164" s="47" t="s">
        <v>115</v>
      </c>
      <c r="C164" s="69">
        <v>2700</v>
      </c>
      <c r="D164" s="69" t="s">
        <v>75</v>
      </c>
      <c r="E164" s="72">
        <v>0</v>
      </c>
      <c r="F164" s="50">
        <f t="shared" si="20"/>
        <v>0</v>
      </c>
      <c r="G164" s="51">
        <f t="shared" si="21"/>
        <v>0</v>
      </c>
      <c r="H164" s="12"/>
    </row>
    <row r="165" spans="1:10" ht="17.25" customHeight="1" x14ac:dyDescent="0.25">
      <c r="A165" s="46"/>
      <c r="B165" s="47" t="s">
        <v>116</v>
      </c>
      <c r="C165" s="69">
        <v>200</v>
      </c>
      <c r="D165" s="69" t="s">
        <v>75</v>
      </c>
      <c r="E165" s="72">
        <v>0</v>
      </c>
      <c r="F165" s="50">
        <f t="shared" si="20"/>
        <v>0</v>
      </c>
      <c r="G165" s="51">
        <f t="shared" si="21"/>
        <v>0</v>
      </c>
      <c r="H165" s="12"/>
    </row>
    <row r="166" spans="1:10" ht="17.25" customHeight="1" x14ac:dyDescent="0.25">
      <c r="A166" s="46"/>
      <c r="B166" s="47" t="s">
        <v>117</v>
      </c>
      <c r="C166" s="69">
        <v>90</v>
      </c>
      <c r="D166" s="69" t="s">
        <v>75</v>
      </c>
      <c r="E166" s="72">
        <v>0</v>
      </c>
      <c r="F166" s="50">
        <f t="shared" si="20"/>
        <v>0</v>
      </c>
      <c r="G166" s="51">
        <f t="shared" si="21"/>
        <v>0</v>
      </c>
      <c r="H166" s="12"/>
    </row>
    <row r="167" spans="1:10" ht="17.25" customHeight="1" x14ac:dyDescent="0.25">
      <c r="A167" s="46"/>
      <c r="B167" s="47" t="s">
        <v>118</v>
      </c>
      <c r="C167" s="69">
        <v>1000</v>
      </c>
      <c r="D167" s="69" t="s">
        <v>75</v>
      </c>
      <c r="E167" s="72">
        <v>0</v>
      </c>
      <c r="F167" s="50">
        <f t="shared" si="20"/>
        <v>0</v>
      </c>
      <c r="G167" s="51">
        <f t="shared" si="21"/>
        <v>0</v>
      </c>
      <c r="H167" s="12"/>
    </row>
    <row r="168" spans="1:10" ht="17.25" customHeight="1" x14ac:dyDescent="0.25">
      <c r="A168" s="46"/>
      <c r="B168" s="47" t="s">
        <v>176</v>
      </c>
      <c r="C168" s="69">
        <v>700</v>
      </c>
      <c r="D168" s="69" t="s">
        <v>24</v>
      </c>
      <c r="E168" s="72">
        <v>0</v>
      </c>
      <c r="F168" s="50">
        <f t="shared" si="20"/>
        <v>0</v>
      </c>
      <c r="G168" s="51">
        <f t="shared" si="21"/>
        <v>0</v>
      </c>
      <c r="H168" s="12"/>
    </row>
    <row r="169" spans="1:10" ht="17.25" customHeight="1" x14ac:dyDescent="0.25">
      <c r="A169" s="46"/>
      <c r="B169" s="47" t="s">
        <v>119</v>
      </c>
      <c r="C169" s="69">
        <v>56</v>
      </c>
      <c r="D169" s="69" t="s">
        <v>75</v>
      </c>
      <c r="E169" s="72">
        <v>0</v>
      </c>
      <c r="F169" s="50">
        <f t="shared" si="20"/>
        <v>0</v>
      </c>
      <c r="G169" s="51">
        <f t="shared" si="21"/>
        <v>0</v>
      </c>
      <c r="H169" s="12"/>
    </row>
    <row r="170" spans="1:10" ht="17.25" customHeight="1" x14ac:dyDescent="0.25">
      <c r="A170" s="46"/>
      <c r="B170" s="70" t="s">
        <v>120</v>
      </c>
      <c r="C170" s="69"/>
      <c r="D170" s="69"/>
      <c r="E170" s="72"/>
      <c r="F170" s="50"/>
      <c r="G170" s="51"/>
      <c r="H170" s="12"/>
    </row>
    <row r="171" spans="1:10" ht="15.6" customHeight="1" x14ac:dyDescent="0.25">
      <c r="A171" s="46"/>
      <c r="B171" s="73" t="s">
        <v>23</v>
      </c>
      <c r="C171" s="74">
        <v>1</v>
      </c>
      <c r="D171" s="74" t="s">
        <v>11</v>
      </c>
      <c r="E171" s="49">
        <v>0</v>
      </c>
      <c r="F171" s="50">
        <f>SUM(C171*E171)</f>
        <v>0</v>
      </c>
      <c r="G171" s="51">
        <f>SUM(F171*1.2)</f>
        <v>0</v>
      </c>
      <c r="H171" s="12"/>
      <c r="J171" s="7"/>
    </row>
    <row r="172" spans="1:10" ht="28.9" customHeight="1" x14ac:dyDescent="0.25">
      <c r="A172" s="77" t="s">
        <v>28</v>
      </c>
      <c r="B172" s="78"/>
      <c r="C172" s="78"/>
      <c r="D172" s="78"/>
      <c r="E172" s="78"/>
      <c r="F172" s="67">
        <f>SUM(F132:F171)</f>
        <v>0</v>
      </c>
      <c r="G172" s="68">
        <f>SUM(F172*1.2)</f>
        <v>0</v>
      </c>
      <c r="H172" s="13"/>
      <c r="I172" s="9"/>
    </row>
    <row r="173" spans="1:10" ht="37.9" customHeight="1" x14ac:dyDescent="0.25">
      <c r="A173" s="84" t="s">
        <v>39</v>
      </c>
      <c r="B173" s="85"/>
      <c r="C173" s="69"/>
      <c r="D173" s="48"/>
      <c r="E173" s="49"/>
      <c r="F173" s="50"/>
      <c r="G173" s="51"/>
    </row>
    <row r="174" spans="1:10" ht="15.6" customHeight="1" x14ac:dyDescent="0.25">
      <c r="A174" s="46"/>
      <c r="B174" s="47" t="s">
        <v>33</v>
      </c>
      <c r="C174" s="48">
        <v>1</v>
      </c>
      <c r="D174" s="48" t="s">
        <v>29</v>
      </c>
      <c r="E174" s="49">
        <v>0</v>
      </c>
      <c r="F174" s="50">
        <f t="shared" ref="F174" si="22">SUM(C174*E174)</f>
        <v>0</v>
      </c>
      <c r="G174" s="51">
        <f t="shared" ref="G174" si="23">SUM(F174*1.2)</f>
        <v>0</v>
      </c>
      <c r="H174" s="12"/>
    </row>
    <row r="175" spans="1:10" ht="28.9" customHeight="1" x14ac:dyDescent="0.25">
      <c r="A175" s="77" t="s">
        <v>56</v>
      </c>
      <c r="B175" s="78"/>
      <c r="C175" s="78"/>
      <c r="D175" s="78"/>
      <c r="E175" s="78"/>
      <c r="F175" s="67">
        <f>SUM(F174)</f>
        <v>0</v>
      </c>
      <c r="G175" s="68">
        <f>SUM(F175*1.2)</f>
        <v>0</v>
      </c>
      <c r="H175" s="13"/>
      <c r="I175" s="9"/>
    </row>
    <row r="176" spans="1:10" ht="49.15" customHeight="1" x14ac:dyDescent="0.25">
      <c r="A176" s="82" t="s">
        <v>53</v>
      </c>
      <c r="B176" s="83"/>
      <c r="C176" s="83"/>
      <c r="D176" s="83"/>
      <c r="E176" s="83"/>
      <c r="F176" s="75">
        <f>SUM(F175+F172+F130+F101+F87+F81+F76+F64+F51+F36+F16)</f>
        <v>0</v>
      </c>
      <c r="G176" s="76">
        <f>SUM(F176*1.2)</f>
        <v>0</v>
      </c>
      <c r="I176" s="10"/>
    </row>
    <row r="177" spans="1:7" x14ac:dyDescent="0.25">
      <c r="A177" s="28"/>
      <c r="B177" s="38"/>
      <c r="C177" s="35"/>
      <c r="D177" s="35"/>
      <c r="E177" s="36"/>
      <c r="F177" s="37"/>
      <c r="G177" s="37"/>
    </row>
    <row r="178" spans="1:7" x14ac:dyDescent="0.25">
      <c r="A178" s="28"/>
      <c r="B178" s="38"/>
      <c r="C178" s="35"/>
      <c r="D178" s="35"/>
      <c r="E178" s="36"/>
      <c r="F178" s="37"/>
      <c r="G178" s="37"/>
    </row>
    <row r="179" spans="1:7" x14ac:dyDescent="0.25">
      <c r="A179" s="28"/>
      <c r="B179" s="30"/>
      <c r="C179" s="35"/>
      <c r="D179" s="35"/>
      <c r="E179" s="36"/>
      <c r="F179" s="37"/>
      <c r="G179" s="37"/>
    </row>
    <row r="180" spans="1:7" x14ac:dyDescent="0.25">
      <c r="A180" s="28"/>
      <c r="B180" s="39"/>
      <c r="C180" s="35"/>
      <c r="D180" s="35"/>
      <c r="E180" s="36"/>
      <c r="F180" s="37"/>
      <c r="G180" s="37"/>
    </row>
    <row r="181" spans="1:7" x14ac:dyDescent="0.25">
      <c r="A181" s="28"/>
      <c r="B181" s="39"/>
      <c r="C181" s="35"/>
      <c r="D181" s="35"/>
      <c r="E181" s="36"/>
      <c r="F181" s="37"/>
      <c r="G181" s="37"/>
    </row>
    <row r="182" spans="1:7" x14ac:dyDescent="0.25">
      <c r="A182" s="28"/>
      <c r="B182" s="30"/>
      <c r="C182" s="35"/>
      <c r="D182" s="35"/>
      <c r="E182" s="36"/>
      <c r="F182" s="37"/>
      <c r="G182" s="37"/>
    </row>
  </sheetData>
  <mergeCells count="24">
    <mergeCell ref="B5:E5"/>
    <mergeCell ref="B6:G6"/>
    <mergeCell ref="A77:G77"/>
    <mergeCell ref="A81:E81"/>
    <mergeCell ref="A16:E16"/>
    <mergeCell ref="A17:G17"/>
    <mergeCell ref="A36:E36"/>
    <mergeCell ref="A37:G37"/>
    <mergeCell ref="A51:E51"/>
    <mergeCell ref="A101:E101"/>
    <mergeCell ref="A102:G102"/>
    <mergeCell ref="A176:E176"/>
    <mergeCell ref="A52:G52"/>
    <mergeCell ref="A64:E64"/>
    <mergeCell ref="A65:G65"/>
    <mergeCell ref="A76:E76"/>
    <mergeCell ref="A88:G88"/>
    <mergeCell ref="A173:B173"/>
    <mergeCell ref="A175:E175"/>
    <mergeCell ref="A130:E130"/>
    <mergeCell ref="A131:G131"/>
    <mergeCell ref="A172:E172"/>
    <mergeCell ref="A82:G82"/>
    <mergeCell ref="A87:E87"/>
  </mergeCells>
  <phoneticPr fontId="28" type="noConversion"/>
  <conditionalFormatting sqref="E1:F3 C10:C11 M7:M10 I3 I7:J13 E15 E19 E28:E33 E7:F12 F5:G5 G7 E23:E26 E62:E63 E138">
    <cfRule type="cellIs" dxfId="40" priority="272" stopIfTrue="1" operator="greaterThan">
      <formula>0</formula>
    </cfRule>
  </conditionalFormatting>
  <conditionalFormatting sqref="E14">
    <cfRule type="cellIs" dxfId="39" priority="58" stopIfTrue="1" operator="greaterThan">
      <formula>0</formula>
    </cfRule>
  </conditionalFormatting>
  <conditionalFormatting sqref="E16">
    <cfRule type="cellIs" dxfId="38" priority="56" stopIfTrue="1" operator="greaterThan">
      <formula>0</formula>
    </cfRule>
  </conditionalFormatting>
  <conditionalFormatting sqref="E142:E144 E149 E156 E171 E152:E153 E67:E75">
    <cfRule type="cellIs" dxfId="37" priority="48" stopIfTrue="1" operator="greaterThan">
      <formula>0</formula>
    </cfRule>
  </conditionalFormatting>
  <conditionalFormatting sqref="E174:E175 E101 E57:E60 E45:E50 E34:E35 E172 E39:E43">
    <cfRule type="cellIs" dxfId="36" priority="47" stopIfTrue="1" operator="greaterThan">
      <formula>0</formula>
    </cfRule>
  </conditionalFormatting>
  <conditionalFormatting sqref="E132:E133 E135">
    <cfRule type="cellIs" dxfId="35" priority="45" stopIfTrue="1" operator="greaterThan">
      <formula>0</formula>
    </cfRule>
  </conditionalFormatting>
  <conditionalFormatting sqref="E141">
    <cfRule type="cellIs" dxfId="34" priority="44" stopIfTrue="1" operator="greaterThan">
      <formula>0</formula>
    </cfRule>
  </conditionalFormatting>
  <conditionalFormatting sqref="E139">
    <cfRule type="cellIs" dxfId="33" priority="43" stopIfTrue="1" operator="greaterThan">
      <formula>0</formula>
    </cfRule>
  </conditionalFormatting>
  <conditionalFormatting sqref="E140">
    <cfRule type="cellIs" dxfId="32" priority="42" stopIfTrue="1" operator="greaterThan">
      <formula>0</formula>
    </cfRule>
  </conditionalFormatting>
  <conditionalFormatting sqref="E148">
    <cfRule type="cellIs" dxfId="31" priority="41" stopIfTrue="1" operator="greaterThan">
      <formula>0</formula>
    </cfRule>
  </conditionalFormatting>
  <conditionalFormatting sqref="E145">
    <cfRule type="cellIs" dxfId="30" priority="40" stopIfTrue="1" operator="greaterThan">
      <formula>0</formula>
    </cfRule>
  </conditionalFormatting>
  <conditionalFormatting sqref="E146">
    <cfRule type="cellIs" dxfId="29" priority="39" stopIfTrue="1" operator="greaterThan">
      <formula>0</formula>
    </cfRule>
  </conditionalFormatting>
  <conditionalFormatting sqref="E147">
    <cfRule type="cellIs" dxfId="28" priority="38" stopIfTrue="1" operator="greaterThan">
      <formula>0</formula>
    </cfRule>
  </conditionalFormatting>
  <conditionalFormatting sqref="E154">
    <cfRule type="cellIs" dxfId="27" priority="37" stopIfTrue="1" operator="greaterThan">
      <formula>0</formula>
    </cfRule>
  </conditionalFormatting>
  <conditionalFormatting sqref="E155">
    <cfRule type="cellIs" dxfId="26" priority="36" stopIfTrue="1" operator="greaterThan">
      <formula>0</formula>
    </cfRule>
  </conditionalFormatting>
  <conditionalFormatting sqref="E158">
    <cfRule type="cellIs" dxfId="25" priority="34" stopIfTrue="1" operator="greaterThan">
      <formula>0</formula>
    </cfRule>
  </conditionalFormatting>
  <conditionalFormatting sqref="E157">
    <cfRule type="cellIs" dxfId="24" priority="33" stopIfTrue="1" operator="greaterThan">
      <formula>0</formula>
    </cfRule>
  </conditionalFormatting>
  <conditionalFormatting sqref="E160">
    <cfRule type="cellIs" dxfId="23" priority="32" stopIfTrue="1" operator="greaterThan">
      <formula>0</formula>
    </cfRule>
  </conditionalFormatting>
  <conditionalFormatting sqref="E159">
    <cfRule type="cellIs" dxfId="22" priority="31" stopIfTrue="1" operator="greaterThan">
      <formula>0</formula>
    </cfRule>
  </conditionalFormatting>
  <conditionalFormatting sqref="E161">
    <cfRule type="cellIs" dxfId="21" priority="30" stopIfTrue="1" operator="greaterThan">
      <formula>0</formula>
    </cfRule>
  </conditionalFormatting>
  <conditionalFormatting sqref="E166">
    <cfRule type="cellIs" dxfId="20" priority="29" stopIfTrue="1" operator="greaterThan">
      <formula>0</formula>
    </cfRule>
  </conditionalFormatting>
  <conditionalFormatting sqref="E167">
    <cfRule type="cellIs" dxfId="19" priority="28" stopIfTrue="1" operator="greaterThan">
      <formula>0</formula>
    </cfRule>
  </conditionalFormatting>
  <conditionalFormatting sqref="E168">
    <cfRule type="cellIs" dxfId="18" priority="27" stopIfTrue="1" operator="greaterThan">
      <formula>0</formula>
    </cfRule>
  </conditionalFormatting>
  <conditionalFormatting sqref="E169:E170">
    <cfRule type="cellIs" dxfId="17" priority="26" stopIfTrue="1" operator="greaterThan">
      <formula>0</formula>
    </cfRule>
  </conditionalFormatting>
  <conditionalFormatting sqref="E162">
    <cfRule type="cellIs" dxfId="16" priority="25" stopIfTrue="1" operator="greaterThan">
      <formula>0</formula>
    </cfRule>
  </conditionalFormatting>
  <conditionalFormatting sqref="E163">
    <cfRule type="cellIs" dxfId="15" priority="24" stopIfTrue="1" operator="greaterThan">
      <formula>0</formula>
    </cfRule>
  </conditionalFormatting>
  <conditionalFormatting sqref="E164">
    <cfRule type="cellIs" dxfId="14" priority="23" stopIfTrue="1" operator="greaterThan">
      <formula>0</formula>
    </cfRule>
  </conditionalFormatting>
  <conditionalFormatting sqref="E165">
    <cfRule type="cellIs" dxfId="13" priority="22" stopIfTrue="1" operator="greaterThan">
      <formula>0</formula>
    </cfRule>
  </conditionalFormatting>
  <conditionalFormatting sqref="E150">
    <cfRule type="cellIs" dxfId="12" priority="15" stopIfTrue="1" operator="greaterThan">
      <formula>0</formula>
    </cfRule>
  </conditionalFormatting>
  <conditionalFormatting sqref="E27">
    <cfRule type="cellIs" dxfId="11" priority="13" stopIfTrue="1" operator="greaterThan">
      <formula>0</formula>
    </cfRule>
  </conditionalFormatting>
  <conditionalFormatting sqref="E4:F4 I4">
    <cfRule type="cellIs" dxfId="10" priority="12" stopIfTrue="1" operator="greaterThan">
      <formula>0</formula>
    </cfRule>
  </conditionalFormatting>
  <conditionalFormatting sqref="E20:E21">
    <cfRule type="cellIs" dxfId="9" priority="10" stopIfTrue="1" operator="greaterThan">
      <formula>0</formula>
    </cfRule>
  </conditionalFormatting>
  <conditionalFormatting sqref="E56">
    <cfRule type="cellIs" dxfId="8" priority="9" stopIfTrue="1" operator="greaterThan">
      <formula>0</formula>
    </cfRule>
  </conditionalFormatting>
  <conditionalFormatting sqref="E81">
    <cfRule type="cellIs" dxfId="7" priority="8" stopIfTrue="1" operator="greaterThan">
      <formula>0</formula>
    </cfRule>
  </conditionalFormatting>
  <conditionalFormatting sqref="E87">
    <cfRule type="cellIs" dxfId="6" priority="7" stopIfTrue="1" operator="greaterThan">
      <formula>0</formula>
    </cfRule>
  </conditionalFormatting>
  <conditionalFormatting sqref="E134">
    <cfRule type="cellIs" dxfId="5" priority="6" stopIfTrue="1" operator="greaterThan">
      <formula>0</formula>
    </cfRule>
  </conditionalFormatting>
  <conditionalFormatting sqref="E136">
    <cfRule type="cellIs" dxfId="4" priority="5" stopIfTrue="1" operator="greaterThan">
      <formula>0</formula>
    </cfRule>
  </conditionalFormatting>
  <conditionalFormatting sqref="E137">
    <cfRule type="cellIs" dxfId="3" priority="4" stopIfTrue="1" operator="greaterThan">
      <formula>0</formula>
    </cfRule>
  </conditionalFormatting>
  <conditionalFormatting sqref="E151">
    <cfRule type="cellIs" dxfId="2" priority="3" stopIfTrue="1" operator="greaterThan">
      <formula>0</formula>
    </cfRule>
  </conditionalFormatting>
  <conditionalFormatting sqref="E18">
    <cfRule type="cellIs" dxfId="1" priority="2" stopIfTrue="1" operator="greaterThan">
      <formula>0</formula>
    </cfRule>
  </conditionalFormatting>
  <conditionalFormatting sqref="E22">
    <cfRule type="cellIs" dxfId="0" priority="1" stopIfTrue="1" operator="greaterThan">
      <formula>0</formula>
    </cfRule>
  </conditionalFormatting>
  <printOptions horizontalCentered="1"/>
  <pageMargins left="0.25" right="0.25" top="0.75" bottom="0.75" header="0.3" footer="0.3"/>
  <pageSetup paperSize="9" scale="80" orientation="portrait" horizontalDpi="300" verticalDpi="300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vv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2021-03-19T09:01:53Z</dcterms:modified>
</cp:coreProperties>
</file>